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4955" windowHeight="11505"/>
  </bookViews>
  <sheets>
    <sheet name="นับความถี่" sheetId="1" r:id="rId1"/>
    <sheet name="นับจำนวน" sheetId="2" r:id="rId2"/>
    <sheet name="คำนวณ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E14" i="1"/>
  <c r="C25" i="3"/>
  <c r="C15" i="3"/>
  <c r="C16" i="3"/>
  <c r="C19" i="3"/>
  <c r="C13" i="3"/>
  <c r="C11" i="3"/>
  <c r="B25" i="3"/>
  <c r="C22" i="3" s="1"/>
  <c r="B19" i="3"/>
  <c r="C17" i="3" s="1"/>
  <c r="B11" i="3"/>
  <c r="C8" i="3" s="1"/>
  <c r="B5" i="3"/>
  <c r="C4" i="3" s="1"/>
  <c r="B17" i="2"/>
  <c r="C17" i="2"/>
  <c r="D17" i="2"/>
  <c r="E17" i="2"/>
  <c r="B18" i="2"/>
  <c r="C18" i="2"/>
  <c r="D18" i="2"/>
  <c r="E18" i="2"/>
  <c r="F17" i="2"/>
  <c r="F18" i="2"/>
  <c r="F19" i="2"/>
  <c r="F20" i="2"/>
  <c r="F21" i="2"/>
  <c r="F22" i="2"/>
  <c r="F23" i="2"/>
  <c r="F24" i="2"/>
  <c r="F25" i="2"/>
  <c r="E19" i="2"/>
  <c r="E20" i="2"/>
  <c r="E21" i="2"/>
  <c r="E22" i="2"/>
  <c r="E23" i="2"/>
  <c r="E24" i="2"/>
  <c r="E25" i="2"/>
  <c r="D19" i="2"/>
  <c r="D20" i="2"/>
  <c r="D21" i="2"/>
  <c r="D22" i="2"/>
  <c r="D23" i="2"/>
  <c r="D24" i="2"/>
  <c r="D25" i="2"/>
  <c r="C19" i="2"/>
  <c r="C20" i="2"/>
  <c r="C21" i="2"/>
  <c r="C22" i="2"/>
  <c r="C23" i="2"/>
  <c r="C24" i="2"/>
  <c r="C25" i="2"/>
  <c r="B19" i="2"/>
  <c r="B20" i="2"/>
  <c r="B21" i="2"/>
  <c r="B22" i="2"/>
  <c r="B23" i="2"/>
  <c r="B24" i="2"/>
  <c r="B25" i="2"/>
  <c r="B16" i="2"/>
  <c r="C16" i="2"/>
  <c r="D16" i="2"/>
  <c r="E16" i="2"/>
  <c r="F16" i="2"/>
  <c r="B14" i="1"/>
  <c r="C14" i="1"/>
  <c r="D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3" i="1"/>
  <c r="C23" i="1"/>
  <c r="D23" i="1"/>
  <c r="E23" i="1"/>
  <c r="F23" i="1"/>
  <c r="G19" i="2"/>
  <c r="H16" i="2" l="1"/>
  <c r="J16" i="2" s="1"/>
  <c r="H18" i="2"/>
  <c r="J18" i="2" s="1"/>
  <c r="C24" i="3"/>
  <c r="C23" i="3"/>
  <c r="G23" i="1"/>
  <c r="H23" i="1" s="1"/>
  <c r="J23" i="1" s="1"/>
  <c r="G20" i="2"/>
  <c r="H20" i="2" s="1"/>
  <c r="G17" i="2"/>
  <c r="G22" i="2"/>
  <c r="G21" i="2"/>
  <c r="H21" i="2" s="1"/>
  <c r="H17" i="2"/>
  <c r="I17" i="2" s="1"/>
  <c r="G18" i="2"/>
  <c r="G16" i="2"/>
  <c r="G25" i="2"/>
  <c r="H25" i="2" s="1"/>
  <c r="I25" i="2" s="1"/>
  <c r="G24" i="2"/>
  <c r="H24" i="2" s="1"/>
  <c r="J24" i="2" s="1"/>
  <c r="G21" i="1"/>
  <c r="H21" i="1" s="1"/>
  <c r="I21" i="1" s="1"/>
  <c r="G19" i="1"/>
  <c r="H19" i="1" s="1"/>
  <c r="I19" i="1" s="1"/>
  <c r="G20" i="1"/>
  <c r="H20" i="1" s="1"/>
  <c r="G17" i="1"/>
  <c r="H17" i="1" s="1"/>
  <c r="G16" i="1"/>
  <c r="H16" i="1" s="1"/>
  <c r="G22" i="1"/>
  <c r="H22" i="1" s="1"/>
  <c r="G18" i="1"/>
  <c r="H18" i="1" s="1"/>
  <c r="J18" i="1" s="1"/>
  <c r="G15" i="1"/>
  <c r="H15" i="1" s="1"/>
  <c r="G14" i="1"/>
  <c r="H14" i="1" s="1"/>
  <c r="J14" i="1" s="1"/>
  <c r="J17" i="2"/>
  <c r="J25" i="2"/>
  <c r="I24" i="2"/>
  <c r="J20" i="2"/>
  <c r="I20" i="2"/>
  <c r="C3" i="3"/>
  <c r="H19" i="2"/>
  <c r="J19" i="2" s="1"/>
  <c r="C5" i="3"/>
  <c r="C10" i="3"/>
  <c r="H22" i="2"/>
  <c r="C9" i="3"/>
  <c r="C18" i="3"/>
  <c r="C14" i="3"/>
  <c r="G23" i="2"/>
  <c r="H23" i="2" s="1"/>
  <c r="C7" i="3"/>
  <c r="C21" i="3"/>
  <c r="J21" i="1" l="1"/>
  <c r="J19" i="1"/>
  <c r="I18" i="2"/>
  <c r="I16" i="2"/>
  <c r="I23" i="1"/>
  <c r="J22" i="1"/>
  <c r="I22" i="1"/>
  <c r="J15" i="1"/>
  <c r="I15" i="1"/>
  <c r="I16" i="1"/>
  <c r="J16" i="1"/>
  <c r="J17" i="1"/>
  <c r="I17" i="1"/>
  <c r="I20" i="1"/>
  <c r="J20" i="1"/>
  <c r="I14" i="1"/>
  <c r="I18" i="1"/>
  <c r="J23" i="2"/>
  <c r="I23" i="2"/>
  <c r="I19" i="2"/>
  <c r="J21" i="2"/>
  <c r="I21" i="2"/>
  <c r="J22" i="2"/>
  <c r="I22" i="2"/>
  <c r="H25" i="1"/>
  <c r="J25" i="1" s="1"/>
  <c r="I25" i="1" l="1"/>
</calcChain>
</file>

<file path=xl/sharedStrings.xml><?xml version="1.0" encoding="utf-8"?>
<sst xmlns="http://schemas.openxmlformats.org/spreadsheetml/2006/main" count="382" uniqueCount="305">
  <si>
    <t>มากที่สุด</t>
  </si>
  <si>
    <t>มาก</t>
  </si>
  <si>
    <t>ปานกลาง</t>
  </si>
  <si>
    <t>น้อย</t>
  </si>
  <si>
    <t>น้อยที่สุด</t>
  </si>
  <si>
    <t>ฉบับที่ 1</t>
  </si>
  <si>
    <t>ฉบับที่ 2</t>
  </si>
  <si>
    <t>ฉบับที่ 3</t>
  </si>
  <si>
    <t>ฉบับที่ 4</t>
  </si>
  <si>
    <t>ฉบับที่ 5</t>
  </si>
  <si>
    <t>ฉบับที่ 6</t>
  </si>
  <si>
    <t>ฉบับที่ 7</t>
  </si>
  <si>
    <t>ฉบับที่ 8</t>
  </si>
  <si>
    <t>ฉบับที่ 9</t>
  </si>
  <si>
    <t>ฉบับที่ 10</t>
  </si>
  <si>
    <t>ฉบับที่ 11</t>
  </si>
  <si>
    <t>ฉบับที่ 12</t>
  </si>
  <si>
    <t>ฉบับที่ 13</t>
  </si>
  <si>
    <t>ฉบับที่ 14</t>
  </si>
  <si>
    <t>ฉบับที่ 15</t>
  </si>
  <si>
    <t>ฉบับที่ 16</t>
  </si>
  <si>
    <t>ฉบับที่ 17</t>
  </si>
  <si>
    <t>ฉบับที่ 18</t>
  </si>
  <si>
    <t>ฉบับที่ 19</t>
  </si>
  <si>
    <t>ฉบับที่ 20</t>
  </si>
  <si>
    <t>ฉบับที่ 21</t>
  </si>
  <si>
    <t>ฉบับที่ 22</t>
  </si>
  <si>
    <t>ฉบับที่ 23</t>
  </si>
  <si>
    <t>ฉบับที่ 24</t>
  </si>
  <si>
    <t>ฉบับที่ 25</t>
  </si>
  <si>
    <t>ฉบับที่ 26</t>
  </si>
  <si>
    <t>ฉบับที่ 27</t>
  </si>
  <si>
    <t>ฉบับที่ 28</t>
  </si>
  <si>
    <t>ฉบับที่ 29</t>
  </si>
  <si>
    <t>ฉบับที่ 30</t>
  </si>
  <si>
    <t>ฉบับที่ 31</t>
  </si>
  <si>
    <t>ฉบับที่ 32</t>
  </si>
  <si>
    <t>ฉบับที่ 33</t>
  </si>
  <si>
    <t>ฉบับที่ 34</t>
  </si>
  <si>
    <t>ฉบับที่ 35</t>
  </si>
  <si>
    <t>ฉบับที่ 36</t>
  </si>
  <si>
    <t>ฉบับที่ 37</t>
  </si>
  <si>
    <t>ฉบับที่ 38</t>
  </si>
  <si>
    <t>ฉบับที่ 39</t>
  </si>
  <si>
    <t>ฉบับที่ 40</t>
  </si>
  <si>
    <t>ฉบับที่ 41</t>
  </si>
  <si>
    <t>ฉบับที่ 42</t>
  </si>
  <si>
    <t>ฉบับที่ 43</t>
  </si>
  <si>
    <t>ฉบับที่ 44</t>
  </si>
  <si>
    <t>ฉบับที่ 45</t>
  </si>
  <si>
    <t>ฉบับที่ 46</t>
  </si>
  <si>
    <t>ฉบับที่ 47</t>
  </si>
  <si>
    <t>ฉบับที่ 48</t>
  </si>
  <si>
    <t>ฉบับที่ 49</t>
  </si>
  <si>
    <t>ฉบับที่ 50</t>
  </si>
  <si>
    <t>ฉบับที่ 51</t>
  </si>
  <si>
    <t>ฉบับที่ 52</t>
  </si>
  <si>
    <t>ฉบับที่ 53</t>
  </si>
  <si>
    <t>ฉบับที่ 54</t>
  </si>
  <si>
    <t>ฉบับที่ 55</t>
  </si>
  <si>
    <t>ฉบับที่ 56</t>
  </si>
  <si>
    <t>ฉบับที่ 57</t>
  </si>
  <si>
    <t>ฉบับที่ 58</t>
  </si>
  <si>
    <t>ฉบับที่ 59</t>
  </si>
  <si>
    <t>ฉบับที่ 60</t>
  </si>
  <si>
    <t>ฉบับที่ 61</t>
  </si>
  <si>
    <t>ฉบับที่ 62</t>
  </si>
  <si>
    <t>ฉบับที่ 63</t>
  </si>
  <si>
    <t>ฉบับที่ 64</t>
  </si>
  <si>
    <t>ฉบับที่ 65</t>
  </si>
  <si>
    <t>ฉบับที่ 66</t>
  </si>
  <si>
    <t>ฉบับที่ 67</t>
  </si>
  <si>
    <t>ฉบับที่ 68</t>
  </si>
  <si>
    <t>ฉบับที่ 69</t>
  </si>
  <si>
    <t>ฉบับที่ 70</t>
  </si>
  <si>
    <t>ฉบับที่ 71</t>
  </si>
  <si>
    <t>ฉบับที่ 72</t>
  </si>
  <si>
    <t>ฉบับที่ 73</t>
  </si>
  <si>
    <t>ฉบับที่ 74</t>
  </si>
  <si>
    <t>ฉบับที่ 75</t>
  </si>
  <si>
    <t>ฉบับที่ 76</t>
  </si>
  <si>
    <t>ฉบับที่ 77</t>
  </si>
  <si>
    <t>ฉบับที่ 78</t>
  </si>
  <si>
    <t>ฉบับที่ 79</t>
  </si>
  <si>
    <t>ฉบับที่ 80</t>
  </si>
  <si>
    <t>ฉบับที่ 81</t>
  </si>
  <si>
    <t>ฉบับที่ 82</t>
  </si>
  <si>
    <t>ฉบับที่ 83</t>
  </si>
  <si>
    <t>ฉบับที่ 84</t>
  </si>
  <si>
    <t>ฉบับที่ 85</t>
  </si>
  <si>
    <t>ฉบับที่ 86</t>
  </si>
  <si>
    <t>ฉบับที่ 87</t>
  </si>
  <si>
    <t>ฉบับที่ 88</t>
  </si>
  <si>
    <t>ฉบับที่ 89</t>
  </si>
  <si>
    <t>ฉบับที่ 90</t>
  </si>
  <si>
    <t>ฉบับที่ 91</t>
  </si>
  <si>
    <t>ฉบับที่ 92</t>
  </si>
  <si>
    <t>ฉบับที่ 93</t>
  </si>
  <si>
    <t>ฉบับที่ 94</t>
  </si>
  <si>
    <t>ฉบับที่ 95</t>
  </si>
  <si>
    <t>ฉบับที่ 96</t>
  </si>
  <si>
    <t>ฉบับที่ 97</t>
  </si>
  <si>
    <t>ฉบับที่ 98</t>
  </si>
  <si>
    <t>ฉบับที่ 99</t>
  </si>
  <si>
    <t>ฉบับที่ 100</t>
  </si>
  <si>
    <t>ฉบับที่ 101</t>
  </si>
  <si>
    <t>ฉบับที่ 102</t>
  </si>
  <si>
    <t>ฉบับที่ 103</t>
  </si>
  <si>
    <t>ฉบับที่ 104</t>
  </si>
  <si>
    <t>ฉบับที่ 105</t>
  </si>
  <si>
    <t>ฉบับที่ 106</t>
  </si>
  <si>
    <t>ฉบับที่ 107</t>
  </si>
  <si>
    <t>ฉบับที่ 108</t>
  </si>
  <si>
    <t>ฉบับที่ 109</t>
  </si>
  <si>
    <t>ฉบับที่ 110</t>
  </si>
  <si>
    <t>ฉบับที่ 111</t>
  </si>
  <si>
    <t>ฉบับที่ 112</t>
  </si>
  <si>
    <t>ฉบับที่ 113</t>
  </si>
  <si>
    <t>ฉบับที่ 114</t>
  </si>
  <si>
    <t>ฉบับที่ 115</t>
  </si>
  <si>
    <t>ฉบับที่ 116</t>
  </si>
  <si>
    <t>ฉบับที่ 117</t>
  </si>
  <si>
    <t>ฉบับที่ 118</t>
  </si>
  <si>
    <t>ฉบับที่ 119</t>
  </si>
  <si>
    <t>ฉบับที่ 120</t>
  </si>
  <si>
    <t>ฉบับที่ 121</t>
  </si>
  <si>
    <t>ฉบับที่ 122</t>
  </si>
  <si>
    <t>ฉบับที่ 123</t>
  </si>
  <si>
    <t>ฉบับที่ 124</t>
  </si>
  <si>
    <t>ฉบับที่ 125</t>
  </si>
  <si>
    <t>ฉบับที่ 126</t>
  </si>
  <si>
    <t>ฉบับที่ 127</t>
  </si>
  <si>
    <t>ฉบับที่ 128</t>
  </si>
  <si>
    <t>ฉบับที่ 129</t>
  </si>
  <si>
    <t>ฉบับที่ 130</t>
  </si>
  <si>
    <t>ฉบับที่ 131</t>
  </si>
  <si>
    <t>ฉบับที่ 132</t>
  </si>
  <si>
    <t>ฉบับที่ 133</t>
  </si>
  <si>
    <t>ฉบับที่ 134</t>
  </si>
  <si>
    <t>ฉบับที่ 135</t>
  </si>
  <si>
    <t>ฉบับที่ 136</t>
  </si>
  <si>
    <t>ฉบับที่ 137</t>
  </si>
  <si>
    <t>ฉบับที่ 138</t>
  </si>
  <si>
    <t>ฉบับที่ 139</t>
  </si>
  <si>
    <t>ฉบับที่ 140</t>
  </si>
  <si>
    <t>ฉบับที่ 141</t>
  </si>
  <si>
    <t>ฉบับที่ 142</t>
  </si>
  <si>
    <t>ฉบับที่ 143</t>
  </si>
  <si>
    <t>ฉบับที่ 144</t>
  </si>
  <si>
    <t>ฉบับที่ 145</t>
  </si>
  <si>
    <t>ฉบับที่ 146</t>
  </si>
  <si>
    <t>ฉบับที่ 147</t>
  </si>
  <si>
    <t>ฉบับที่ 148</t>
  </si>
  <si>
    <t>ฉบับที่ 149</t>
  </si>
  <si>
    <t>ฉบับที่ 150</t>
  </si>
  <si>
    <t>ฉบับที่ 151</t>
  </si>
  <si>
    <t>ฉบับที่ 152</t>
  </si>
  <si>
    <t>ฉบับที่ 153</t>
  </si>
  <si>
    <t>ฉบับที่ 154</t>
  </si>
  <si>
    <t>ฉบับที่ 155</t>
  </si>
  <si>
    <t>ฉบับที่ 156</t>
  </si>
  <si>
    <t>ฉบับที่ 157</t>
  </si>
  <si>
    <t>ฉบับที่ 158</t>
  </si>
  <si>
    <t>ฉบับที่ 159</t>
  </si>
  <si>
    <t>ฉบับที่ 160</t>
  </si>
  <si>
    <t>ฉบับที่ 161</t>
  </si>
  <si>
    <t>ฉบับที่ 162</t>
  </si>
  <si>
    <t>ฉบับที่ 163</t>
  </si>
  <si>
    <t>ฉบับที่ 164</t>
  </si>
  <si>
    <t>ฉบับที่ 165</t>
  </si>
  <si>
    <t>ฉบับที่ 166</t>
  </si>
  <si>
    <t>ฉบับที่ 167</t>
  </si>
  <si>
    <t>ฉบับที่ 168</t>
  </si>
  <si>
    <t>ฉบับที่ 169</t>
  </si>
  <si>
    <t>ฉบับที่ 170</t>
  </si>
  <si>
    <t>ฉบับที่ 171</t>
  </si>
  <si>
    <t>ฉบับที่ 172</t>
  </si>
  <si>
    <t>ฉบับที่ 173</t>
  </si>
  <si>
    <t>ฉบับที่ 174</t>
  </si>
  <si>
    <t>ฉบับที่ 175</t>
  </si>
  <si>
    <t>ฉบับที่ 176</t>
  </si>
  <si>
    <t>ฉบับที่ 177</t>
  </si>
  <si>
    <t>ฉบับที่ 178</t>
  </si>
  <si>
    <t>ฉบับที่ 179</t>
  </si>
  <si>
    <t>ฉบับที่ 180</t>
  </si>
  <si>
    <t>ฉบับที่ 181</t>
  </si>
  <si>
    <t>ฉบับที่ 182</t>
  </si>
  <si>
    <t>ฉบับที่ 183</t>
  </si>
  <si>
    <t>ฉบับที่ 184</t>
  </si>
  <si>
    <t>ฉบับที่ 185</t>
  </si>
  <si>
    <t>ฉบับที่ 186</t>
  </si>
  <si>
    <t>ฉบับที่ 187</t>
  </si>
  <si>
    <t>ฉบับที่ 188</t>
  </si>
  <si>
    <t>ฉบับที่ 189</t>
  </si>
  <si>
    <t>ฉบับที่ 190</t>
  </si>
  <si>
    <t>ฉบับที่ 191</t>
  </si>
  <si>
    <t>ฉบับที่ 192</t>
  </si>
  <si>
    <t>ฉบับที่ 193</t>
  </si>
  <si>
    <t>ฉบับที่ 194</t>
  </si>
  <si>
    <t>ฉบับที่ 195</t>
  </si>
  <si>
    <t>ฉบับที่ 196</t>
  </si>
  <si>
    <t>ฉบับที่ 197</t>
  </si>
  <si>
    <t>ฉบับที่ 198</t>
  </si>
  <si>
    <t>ฉบับที่ 199</t>
  </si>
  <si>
    <t>ฉบับที่ 200</t>
  </si>
  <si>
    <t>ฉบับที่ 201</t>
  </si>
  <si>
    <t>ฉบับที่ 202</t>
  </si>
  <si>
    <t>ฉบับที่ 203</t>
  </si>
  <si>
    <t>ฉบับที่ 204</t>
  </si>
  <si>
    <t>ฉบับที่ 205</t>
  </si>
  <si>
    <t>ฉบับที่ 206</t>
  </si>
  <si>
    <t>ฉบับที่ 207</t>
  </si>
  <si>
    <t>ฉบับที่ 208</t>
  </si>
  <si>
    <t>ฉบับที่ 209</t>
  </si>
  <si>
    <t>ฉบับที่ 210</t>
  </si>
  <si>
    <t>ฉบับที่ 211</t>
  </si>
  <si>
    <t>ฉบับที่ 212</t>
  </si>
  <si>
    <t>ฉบับที่ 213</t>
  </si>
  <si>
    <t>ฉบับที่ 214</t>
  </si>
  <si>
    <t>ฉบับที่ 215</t>
  </si>
  <si>
    <t>ฉบับที่ 216</t>
  </si>
  <si>
    <t>ฉบับที่ 217</t>
  </si>
  <si>
    <t>ผลการประเมิน</t>
  </si>
  <si>
    <t>ข้อที่</t>
  </si>
  <si>
    <t>ค่าเฉลี่ย</t>
  </si>
  <si>
    <t>ค่า s.d</t>
  </si>
  <si>
    <t>ฉบับที่ 218</t>
  </si>
  <si>
    <t>ฉบับที่ 219</t>
  </si>
  <si>
    <t>ฉบับที่ 220</t>
  </si>
  <si>
    <t>ฉบับที่ 221</t>
  </si>
  <si>
    <t>ฉบับที่ 222</t>
  </si>
  <si>
    <t>ฉบับที่ 223</t>
  </si>
  <si>
    <t>ฉบับที่ 224</t>
  </si>
  <si>
    <t>ฉบับที่ 225</t>
  </si>
  <si>
    <t>ฉบับที่ 226</t>
  </si>
  <si>
    <t>ฉบับที่ 227</t>
  </si>
  <si>
    <t>ฉบับที่ 228</t>
  </si>
  <si>
    <t>ฉบับที่ 229</t>
  </si>
  <si>
    <t>ฉบับที่ 230</t>
  </si>
  <si>
    <t>ฉบับที่ 231</t>
  </si>
  <si>
    <t>ฉบับที่ 232</t>
  </si>
  <si>
    <t>ฉบับที่ 233</t>
  </si>
  <si>
    <t>ฉบับที่ 234</t>
  </si>
  <si>
    <t>ฉบับที่ 235</t>
  </si>
  <si>
    <t>ฉบับที่ 236</t>
  </si>
  <si>
    <t>ฉบับที่ 237</t>
  </si>
  <si>
    <t>ฉบับที่ 238</t>
  </si>
  <si>
    <t>ฉบับที่ 239</t>
  </si>
  <si>
    <t>ฉบับที่ 240</t>
  </si>
  <si>
    <t>ฉบับที่ 241</t>
  </si>
  <si>
    <t>ฉบับที่ 242</t>
  </si>
  <si>
    <t>ฉบับที่ 243</t>
  </si>
  <si>
    <t>ฉบับที่ 244</t>
  </si>
  <si>
    <t>ฉบับที่ 245</t>
  </si>
  <si>
    <t>ฉบับที่ 246</t>
  </si>
  <si>
    <t>ฉบับที่ 247</t>
  </si>
  <si>
    <t>ฉบับที่ 248</t>
  </si>
  <si>
    <t>ฉบับที่ 249</t>
  </si>
  <si>
    <t>ฉบับที่ 250</t>
  </si>
  <si>
    <t>ฉบับที่ 251</t>
  </si>
  <si>
    <t>ฉบับที่ 252</t>
  </si>
  <si>
    <t>ฉบับที่ 253</t>
  </si>
  <si>
    <t>ฉบับที่ 254</t>
  </si>
  <si>
    <t>ฉบับที่ 255</t>
  </si>
  <si>
    <t>รวม</t>
  </si>
  <si>
    <t>เฉลี่ยรวม</t>
  </si>
  <si>
    <t>ชุดที่ 1</t>
  </si>
  <si>
    <t>ชุดที่ 2</t>
  </si>
  <si>
    <t>ชุดที่ 3</t>
  </si>
  <si>
    <t>ชุดที่ 4</t>
  </si>
  <si>
    <t>ชุดที่ 5</t>
  </si>
  <si>
    <t>ชุดที่ 6</t>
  </si>
  <si>
    <t>ชุดที่ 7</t>
  </si>
  <si>
    <t>ชุดที่ 8</t>
  </si>
  <si>
    <t>รวมทั้งหมด</t>
  </si>
  <si>
    <t>ค่า  Sd</t>
  </si>
  <si>
    <t>1.00-1.50</t>
  </si>
  <si>
    <t>2.51-3.50</t>
  </si>
  <si>
    <t>3.51-4.50</t>
  </si>
  <si>
    <t>4.51-5.00</t>
  </si>
  <si>
    <t>1.51-2.50</t>
  </si>
  <si>
    <t>รายการ</t>
  </si>
  <si>
    <t>จำนวน</t>
  </si>
  <si>
    <r>
      <t xml:space="preserve">1. เพศ </t>
    </r>
    <r>
      <rPr>
        <b/>
        <sz val="14"/>
        <rFont val="Angsana New"/>
        <family val="1"/>
      </rPr>
      <t>Sex</t>
    </r>
  </si>
  <si>
    <r>
      <t xml:space="preserve">1.1   ชาย </t>
    </r>
    <r>
      <rPr>
        <sz val="14"/>
        <rFont val="Angsana New"/>
        <family val="1"/>
      </rPr>
      <t>male</t>
    </r>
  </si>
  <si>
    <r>
      <t xml:space="preserve">1.2   หญิง </t>
    </r>
    <r>
      <rPr>
        <sz val="14"/>
        <rFont val="Angsana New"/>
        <family val="1"/>
      </rPr>
      <t>female</t>
    </r>
  </si>
  <si>
    <r>
      <t xml:space="preserve">2.อายุ </t>
    </r>
    <r>
      <rPr>
        <b/>
        <sz val="14"/>
        <rFont val="Angsana New"/>
        <family val="1"/>
      </rPr>
      <t>Age</t>
    </r>
  </si>
  <si>
    <t>2.1   20-29 ปี</t>
  </si>
  <si>
    <t>2.2   30-39 ปี</t>
  </si>
  <si>
    <t>2.3   40-49 ปี</t>
  </si>
  <si>
    <t xml:space="preserve">2.4    50 ปีขึ้นไป </t>
  </si>
  <si>
    <r>
      <t xml:space="preserve">3.สังกัด </t>
    </r>
    <r>
      <rPr>
        <b/>
        <sz val="14"/>
        <rFont val="Angsana New"/>
        <family val="1"/>
      </rPr>
      <t>Work Place</t>
    </r>
  </si>
  <si>
    <r>
      <t xml:space="preserve">3.1 สำนักงานปลัดประทรวงศึกษาธิการ </t>
    </r>
    <r>
      <rPr>
        <sz val="14"/>
        <rFont val="Angsana New"/>
        <family val="1"/>
      </rPr>
      <t>Office of the Permanent Secretary Ministry of Education</t>
    </r>
  </si>
  <si>
    <r>
      <t xml:space="preserve">3.2 สำนักงานสภาการศึกษา </t>
    </r>
    <r>
      <rPr>
        <sz val="14"/>
        <rFont val="Angsana New"/>
        <family val="1"/>
      </rPr>
      <t>Office of the Vase Education Commission</t>
    </r>
  </si>
  <si>
    <r>
      <t xml:space="preserve">3.3 สำนักงานคณะกรรมการการศึกษาขั้นพื้นฐาน </t>
    </r>
    <r>
      <rPr>
        <sz val="14"/>
        <rFont val="Angsana New"/>
        <family val="1"/>
      </rPr>
      <t>Bureau of the General Administration</t>
    </r>
  </si>
  <si>
    <r>
      <t xml:space="preserve">3.4 สำนักงานคณะกรรมการการอุดมศึกษา </t>
    </r>
    <r>
      <rPr>
        <sz val="14"/>
        <rFont val="Angsana New"/>
        <family val="1"/>
      </rPr>
      <t xml:space="preserve">Office of the Education Council </t>
    </r>
  </si>
  <si>
    <r>
      <t xml:space="preserve">3.5 สำนักงานคณะกรรมการการอาชีวศึกษา </t>
    </r>
    <r>
      <rPr>
        <sz val="14"/>
        <rFont val="Angsana New"/>
        <family val="1"/>
      </rPr>
      <t xml:space="preserve">Office of the Commission on Higher Education  </t>
    </r>
  </si>
  <si>
    <r>
      <t xml:space="preserve">3.6 อื่นๆ ระบุ </t>
    </r>
    <r>
      <rPr>
        <sz val="14"/>
        <rFont val="Angsana New"/>
        <family val="1"/>
      </rPr>
      <t>Other (specify)</t>
    </r>
  </si>
  <si>
    <t>4. เหตุผลในการเข้าร่วมประชุม Reason for participating in this conference</t>
  </si>
  <si>
    <r>
      <t xml:space="preserve">4.1หัวข้อเรื่องน่าสนใจ และเป็นประโยชน์ </t>
    </r>
    <r>
      <rPr>
        <sz val="14"/>
        <rFont val="Angsana New"/>
        <family val="1"/>
      </rPr>
      <t>Timely  and  interesting topic</t>
    </r>
  </si>
  <si>
    <r>
      <t xml:space="preserve">4.2 หน่วยงานมอบหมายให้เข้าร่วมประชุม </t>
    </r>
    <r>
      <rPr>
        <sz val="14"/>
        <rFont val="Angsana New"/>
        <family val="1"/>
      </rPr>
      <t>Being invited  to  participate in the conference</t>
    </r>
  </si>
  <si>
    <r>
      <t xml:space="preserve">4.3 ได้รับเชิญให้เข้าร่วมประชุม </t>
    </r>
    <r>
      <rPr>
        <sz val="14"/>
        <rFont val="Angsana New"/>
        <family val="1"/>
      </rPr>
      <t>Being  assigned  to attend  by  employer</t>
    </r>
  </si>
  <si>
    <r>
      <t xml:space="preserve">4.4 อื่นๆ (ระบุ) </t>
    </r>
    <r>
      <rPr>
        <sz val="14"/>
        <rFont val="Angsana New"/>
        <family val="1"/>
      </rPr>
      <t>Other (specify)</t>
    </r>
  </si>
  <si>
    <t xml:space="preserve">  ร้อยละ</t>
  </si>
  <si>
    <t>ข้อ (ตามแบบสอบถาม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</si>
</sst>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22"/>
    </font>
    <font>
      <sz val="8"/>
      <name val="Arial"/>
      <family val="2"/>
    </font>
    <font>
      <sz val="18"/>
      <name val="Angsana New"/>
      <family val="1"/>
    </font>
    <font>
      <sz val="20"/>
      <name val="Angsana New"/>
      <family val="1"/>
    </font>
    <font>
      <sz val="18"/>
      <color indexed="12"/>
      <name val="Angsana New"/>
      <family val="1"/>
    </font>
    <font>
      <b/>
      <sz val="18"/>
      <color indexed="12"/>
      <name val="Angsana New"/>
      <family val="1"/>
    </font>
    <font>
      <sz val="20"/>
      <color indexed="14"/>
      <name val="Angsana New"/>
      <family val="1"/>
    </font>
    <font>
      <b/>
      <sz val="18"/>
      <name val="Angsana New"/>
      <family val="1"/>
    </font>
    <font>
      <sz val="20"/>
      <color indexed="12"/>
      <name val="Angsana New"/>
      <family val="1"/>
    </font>
    <font>
      <sz val="20"/>
      <color indexed="12"/>
      <name val="Arial"/>
      <family val="2"/>
    </font>
    <font>
      <sz val="16"/>
      <color indexed="20"/>
      <name val="Arial"/>
      <family val="2"/>
    </font>
    <font>
      <b/>
      <sz val="18"/>
      <color indexed="8"/>
      <name val="Angsana New"/>
      <family val="1"/>
    </font>
    <font>
      <sz val="18"/>
      <color indexed="8"/>
      <name val="Angsana New"/>
      <family val="1"/>
    </font>
    <font>
      <b/>
      <sz val="10"/>
      <color indexed="12"/>
      <name val="Arial"/>
      <family val="2"/>
    </font>
    <font>
      <sz val="16"/>
      <name val="Angsana New"/>
      <family val="1"/>
    </font>
    <font>
      <sz val="16"/>
      <color indexed="12"/>
      <name val="Angsana New"/>
      <family val="1"/>
    </font>
    <font>
      <sz val="20"/>
      <color indexed="20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57"/>
      </top>
      <bottom/>
      <diagonal/>
    </border>
    <border>
      <left style="thick">
        <color indexed="36"/>
      </left>
      <right style="thick">
        <color indexed="36"/>
      </right>
      <top style="thick">
        <color indexed="36"/>
      </top>
      <bottom style="thick">
        <color indexed="36"/>
      </bottom>
      <diagonal/>
    </border>
    <border>
      <left style="medium">
        <color indexed="49"/>
      </left>
      <right style="medium">
        <color indexed="49"/>
      </right>
      <top style="thick">
        <color indexed="36"/>
      </top>
      <bottom style="medium">
        <color indexed="49"/>
      </bottom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/>
      <top style="medium">
        <color indexed="50"/>
      </top>
      <bottom style="medium">
        <color indexed="50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/>
      <top style="medium">
        <color indexed="19"/>
      </top>
      <bottom style="medium">
        <color indexed="19"/>
      </bottom>
      <diagonal/>
    </border>
    <border>
      <left style="medium">
        <color indexed="45"/>
      </left>
      <right style="medium">
        <color indexed="45"/>
      </right>
      <top style="medium">
        <color indexed="45"/>
      </top>
      <bottom style="medium">
        <color indexed="45"/>
      </bottom>
      <diagonal/>
    </border>
    <border>
      <left style="medium">
        <color indexed="45"/>
      </left>
      <right/>
      <top style="medium">
        <color indexed="45"/>
      </top>
      <bottom style="medium">
        <color indexed="45"/>
      </bottom>
      <diagonal/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  <diagonal/>
    </border>
    <border>
      <left style="medium">
        <color indexed="20"/>
      </left>
      <right/>
      <top style="medium">
        <color indexed="20"/>
      </top>
      <bottom style="medium">
        <color indexed="20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36"/>
      </left>
      <right/>
      <top style="thick">
        <color indexed="36"/>
      </top>
      <bottom style="thick">
        <color indexed="36"/>
      </bottom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 style="medium">
        <color indexed="49"/>
      </left>
      <right/>
      <top style="thick">
        <color indexed="36"/>
      </top>
      <bottom style="medium">
        <color indexed="49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4" borderId="1" xfId="0" applyFont="1" applyFill="1" applyBorder="1"/>
    <xf numFmtId="0" fontId="6" fillId="5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4" fillId="0" borderId="0" xfId="0" applyFont="1"/>
    <xf numFmtId="0" fontId="14" fillId="4" borderId="5" xfId="0" applyFont="1" applyFill="1" applyBorder="1"/>
    <xf numFmtId="0" fontId="3" fillId="7" borderId="5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14" fillId="9" borderId="5" xfId="0" applyFont="1" applyFill="1" applyBorder="1"/>
    <xf numFmtId="0" fontId="14" fillId="10" borderId="6" xfId="0" applyFont="1" applyFill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14" fillId="10" borderId="6" xfId="0" applyFont="1" applyFill="1" applyBorder="1"/>
    <xf numFmtId="0" fontId="14" fillId="10" borderId="7" xfId="0" applyFont="1" applyFill="1" applyBorder="1" applyAlignment="1">
      <alignment horizontal="center"/>
    </xf>
    <xf numFmtId="0" fontId="14" fillId="10" borderId="7" xfId="0" applyFont="1" applyFill="1" applyBorder="1"/>
    <xf numFmtId="0" fontId="14" fillId="9" borderId="8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14" fillId="9" borderId="8" xfId="0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9" xfId="0" applyFont="1" applyFill="1" applyBorder="1"/>
    <xf numFmtId="0" fontId="14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14" fillId="11" borderId="10" xfId="0" applyFont="1" applyFill="1" applyBorder="1"/>
    <xf numFmtId="0" fontId="14" fillId="11" borderId="11" xfId="0" applyFont="1" applyFill="1" applyBorder="1" applyAlignment="1">
      <alignment horizontal="center"/>
    </xf>
    <xf numFmtId="0" fontId="14" fillId="11" borderId="11" xfId="0" applyFont="1" applyFill="1" applyBorder="1"/>
    <xf numFmtId="0" fontId="14" fillId="7" borderId="1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14" fillId="7" borderId="12" xfId="0" applyFont="1" applyFill="1" applyBorder="1"/>
    <xf numFmtId="0" fontId="14" fillId="7" borderId="13" xfId="0" applyFont="1" applyFill="1" applyBorder="1" applyAlignment="1">
      <alignment horizontal="center"/>
    </xf>
    <xf numFmtId="0" fontId="14" fillId="7" borderId="13" xfId="0" applyFont="1" applyFill="1" applyBorder="1"/>
    <xf numFmtId="0" fontId="14" fillId="6" borderId="1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14" fillId="6" borderId="14" xfId="0" applyFont="1" applyFill="1" applyBorder="1"/>
    <xf numFmtId="0" fontId="14" fillId="6" borderId="15" xfId="0" applyFont="1" applyFill="1" applyBorder="1" applyAlignment="1">
      <alignment horizontal="center"/>
    </xf>
    <xf numFmtId="0" fontId="14" fillId="6" borderId="15" xfId="0" applyFont="1" applyFill="1" applyBorder="1"/>
    <xf numFmtId="0" fontId="14" fillId="12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14" fillId="12" borderId="5" xfId="0" applyFont="1" applyFill="1" applyBorder="1"/>
    <xf numFmtId="0" fontId="15" fillId="4" borderId="0" xfId="0" applyFont="1" applyFill="1"/>
    <xf numFmtId="0" fontId="15" fillId="6" borderId="16" xfId="0" applyFont="1" applyFill="1" applyBorder="1"/>
    <xf numFmtId="0" fontId="15" fillId="6" borderId="16" xfId="0" applyFont="1" applyFill="1" applyBorder="1" applyAlignment="1">
      <alignment horizontal="center"/>
    </xf>
    <xf numFmtId="0" fontId="16" fillId="4" borderId="0" xfId="0" applyFont="1" applyFill="1"/>
    <xf numFmtId="0" fontId="2" fillId="4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0" fillId="0" borderId="17" xfId="0" applyBorder="1"/>
    <xf numFmtId="0" fontId="4" fillId="13" borderId="17" xfId="0" applyFont="1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right" vertical="top" wrapText="1"/>
    </xf>
    <xf numFmtId="0" fontId="17" fillId="0" borderId="17" xfId="0" applyFont="1" applyBorder="1" applyAlignment="1">
      <alignment horizontal="justify" vertical="top" wrapText="1"/>
    </xf>
    <xf numFmtId="0" fontId="14" fillId="0" borderId="17" xfId="0" applyFont="1" applyFill="1" applyBorder="1" applyAlignment="1">
      <alignment vertical="top" wrapText="1"/>
    </xf>
    <xf numFmtId="0" fontId="17" fillId="0" borderId="17" xfId="0" applyFont="1" applyBorder="1" applyAlignment="1">
      <alignment horizontal="center" wrapText="1"/>
    </xf>
    <xf numFmtId="0" fontId="2" fillId="11" borderId="19" xfId="0" applyFont="1" applyFill="1" applyBorder="1" applyAlignment="1">
      <alignment horizontal="center"/>
    </xf>
    <xf numFmtId="0" fontId="0" fillId="4" borderId="0" xfId="0" applyFill="1" applyBorder="1"/>
    <xf numFmtId="0" fontId="5" fillId="4" borderId="0" xfId="0" applyFont="1" applyFill="1" applyBorder="1"/>
    <xf numFmtId="0" fontId="0" fillId="14" borderId="21" xfId="0" applyFill="1" applyBorder="1"/>
    <xf numFmtId="0" fontId="0" fillId="14" borderId="21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/>
    </xf>
    <xf numFmtId="2" fontId="10" fillId="6" borderId="3" xfId="0" applyNumberFormat="1" applyFont="1" applyFill="1" applyBorder="1" applyAlignment="1">
      <alignment horizontal="center"/>
    </xf>
    <xf numFmtId="2" fontId="10" fillId="6" borderId="20" xfId="0" applyNumberFormat="1" applyFont="1" applyFill="1" applyBorder="1" applyAlignment="1">
      <alignment horizontal="center"/>
    </xf>
    <xf numFmtId="2" fontId="10" fillId="6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127000</xdr:colOff>
      <xdr:row>3</xdr:row>
      <xdr:rowOff>148166</xdr:rowOff>
    </xdr:from>
    <xdr:to>
      <xdr:col>19</xdr:col>
      <xdr:colOff>127000</xdr:colOff>
      <xdr:row>10</xdr:row>
      <xdr:rowOff>105832</xdr:rowOff>
    </xdr:to>
    <xdr:sp macro="" textlink="">
      <xdr:nvSpPr>
        <xdr:cNvPr id="2" name="คำบรรยายภาพแบบสี่เหลี่ยม 1"/>
        <xdr:cNvSpPr/>
      </xdr:nvSpPr>
      <xdr:spPr>
        <a:xfrm>
          <a:off x="10149417" y="1164166"/>
          <a:ext cx="4487333" cy="2328333"/>
        </a:xfrm>
        <a:prstGeom prst="wedgeRectCallout">
          <a:avLst>
            <a:gd name="adj1" fmla="val -76729"/>
            <a:gd name="adj2" fmla="val -2398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latin typeface="Angsana New" pitchFamily="18" charset="-34"/>
              <a:cs typeface="Angsana New" pitchFamily="18" charset="-34"/>
            </a:rPr>
            <a:t>คีย์ผลประเมินจากแบบสอบถาม</a:t>
          </a:r>
        </a:p>
        <a:p>
          <a:pPr algn="ctr"/>
          <a:r>
            <a:rPr lang="th-TH" sz="2400" b="1">
              <a:latin typeface="Angsana New" pitchFamily="18" charset="-34"/>
              <a:cs typeface="Angsana New" pitchFamily="18" charset="-34"/>
            </a:rPr>
            <a:t>ถ้าแบบสอบถามมีต่ำกว่า</a:t>
          </a:r>
          <a:r>
            <a:rPr lang="th-TH" sz="2400" b="1" baseline="0">
              <a:latin typeface="Angsana New" pitchFamily="18" charset="-34"/>
              <a:cs typeface="Angsana New" pitchFamily="18" charset="-34"/>
            </a:rPr>
            <a:t> 10 ข้อ </a:t>
          </a:r>
          <a:endParaRPr lang="en-US" sz="2400" b="1" baseline="0">
            <a:latin typeface="Angsana New" pitchFamily="18" charset="-34"/>
            <a:cs typeface="Angsana New" pitchFamily="18" charset="-34"/>
          </a:endParaRPr>
        </a:p>
        <a:p>
          <a:pPr algn="ctr"/>
          <a:r>
            <a:rPr lang="th-TH" sz="2400" b="1" baseline="0">
              <a:latin typeface="Angsana New" pitchFamily="18" charset="-34"/>
              <a:cs typeface="Angsana New" pitchFamily="18" charset="-34"/>
            </a:rPr>
            <a:t>ให้ลบแถว เท่ากับจำนวนข้อ</a:t>
          </a:r>
        </a:p>
        <a:p>
          <a:pPr algn="ctr"/>
          <a:r>
            <a:rPr lang="th-TH" sz="2400" b="1" baseline="0">
              <a:latin typeface="Angsana New" pitchFamily="18" charset="-34"/>
              <a:cs typeface="Angsana New" pitchFamily="18" charset="-34"/>
            </a:rPr>
            <a:t>ในแบบสอบถาม</a:t>
          </a:r>
        </a:p>
        <a:p>
          <a:pPr algn="ctr"/>
          <a:r>
            <a:rPr lang="th-TH" sz="2400" b="1" baseline="0">
              <a:latin typeface="Angsana New" pitchFamily="18" charset="-34"/>
              <a:cs typeface="Angsana New" pitchFamily="18" charset="-34"/>
            </a:rPr>
            <a:t>** ปล. ลบตัวอย่างที่คีย์ 6 ข้อนี้ด้วย **</a:t>
          </a:r>
          <a:endParaRPr lang="th-TH" sz="2400" b="1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11</xdr:col>
      <xdr:colOff>21168</xdr:colOff>
      <xdr:row>21</xdr:row>
      <xdr:rowOff>0</xdr:rowOff>
    </xdr:from>
    <xdr:to>
      <xdr:col>15</xdr:col>
      <xdr:colOff>285750</xdr:colOff>
      <xdr:row>26</xdr:row>
      <xdr:rowOff>63500</xdr:rowOff>
    </xdr:to>
    <xdr:sp macro="" textlink="">
      <xdr:nvSpPr>
        <xdr:cNvPr id="3" name="คำบรรยายภาพแบบสี่เหลี่ยม 2"/>
        <xdr:cNvSpPr/>
      </xdr:nvSpPr>
      <xdr:spPr>
        <a:xfrm>
          <a:off x="9366251" y="7249583"/>
          <a:ext cx="2973916" cy="1449917"/>
        </a:xfrm>
        <a:prstGeom prst="wedgeRectCallout">
          <a:avLst>
            <a:gd name="adj1" fmla="val -69890"/>
            <a:gd name="adj2" fmla="val -28269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latin typeface="Angsana New" pitchFamily="18" charset="-34"/>
              <a:cs typeface="Angsana New" pitchFamily="18" charset="-34"/>
            </a:rPr>
            <a:t>นำผลการประเมินไปคีย์ลงในแบบฟอร์มสรุปรายงานผลการประเมิน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abSelected="1" zoomScale="90" zoomScaleNormal="90" workbookViewId="0">
      <pane xSplit="1" topLeftCell="B1" activePane="topRight" state="frozen"/>
      <selection pane="topRight" activeCell="K7" sqref="K7"/>
    </sheetView>
  </sheetViews>
  <sheetFormatPr defaultColWidth="14.28515625" defaultRowHeight="12.75" x14ac:dyDescent="0.2"/>
  <cols>
    <col min="1" max="1" width="24" customWidth="1"/>
    <col min="2" max="2" width="11.140625" customWidth="1"/>
    <col min="3" max="3" width="10.42578125" customWidth="1"/>
    <col min="4" max="4" width="11.85546875" customWidth="1"/>
    <col min="5" max="5" width="10" customWidth="1"/>
    <col min="6" max="6" width="12" customWidth="1"/>
    <col min="7" max="7" width="10.5703125" customWidth="1"/>
    <col min="8" max="8" width="10.7109375" customWidth="1"/>
    <col min="9" max="9" width="9.7109375" customWidth="1"/>
    <col min="10" max="10" width="18.7109375" customWidth="1"/>
    <col min="11" max="11" width="10.7109375" customWidth="1"/>
    <col min="12" max="12" width="10.140625" customWidth="1"/>
    <col min="13" max="13" width="10.7109375" customWidth="1"/>
    <col min="14" max="14" width="10.42578125" customWidth="1"/>
    <col min="15" max="178" width="9.140625" customWidth="1"/>
    <col min="179" max="179" width="10.5703125" customWidth="1"/>
    <col min="180" max="180" width="11" customWidth="1"/>
    <col min="181" max="181" width="11.42578125" customWidth="1"/>
    <col min="182" max="182" width="11.7109375" customWidth="1"/>
    <col min="183" max="183" width="10" customWidth="1"/>
    <col min="184" max="184" width="10.85546875" customWidth="1"/>
    <col min="185" max="185" width="10" customWidth="1"/>
    <col min="186" max="186" width="10.5703125" customWidth="1"/>
    <col min="187" max="187" width="10.28515625" customWidth="1"/>
    <col min="188" max="188" width="11.28515625" customWidth="1"/>
    <col min="189" max="189" width="10.140625" customWidth="1"/>
    <col min="190" max="190" width="10.85546875" customWidth="1"/>
    <col min="191" max="192" width="10.140625" customWidth="1"/>
    <col min="193" max="193" width="11.28515625" customWidth="1"/>
    <col min="194" max="194" width="10" customWidth="1"/>
    <col min="195" max="195" width="10.5703125" customWidth="1"/>
    <col min="196" max="197" width="10.7109375" customWidth="1"/>
    <col min="198" max="198" width="11.28515625" customWidth="1"/>
    <col min="199" max="199" width="10.140625" customWidth="1"/>
    <col min="200" max="200" width="11.140625" customWidth="1"/>
    <col min="201" max="201" width="10.42578125" customWidth="1"/>
    <col min="202" max="202" width="11.140625" customWidth="1"/>
    <col min="203" max="203" width="10.5703125" customWidth="1"/>
    <col min="204" max="205" width="11" customWidth="1"/>
    <col min="206" max="206" width="11.28515625" customWidth="1"/>
    <col min="207" max="207" width="10" customWidth="1"/>
    <col min="208" max="208" width="10.5703125" customWidth="1"/>
    <col min="209" max="209" width="10.140625" customWidth="1"/>
    <col min="210" max="210" width="10.7109375" customWidth="1"/>
    <col min="211" max="211" width="10.5703125" customWidth="1"/>
    <col min="212" max="212" width="11.7109375" customWidth="1"/>
    <col min="213" max="213" width="10.7109375" customWidth="1"/>
    <col min="214" max="214" width="10.5703125" customWidth="1"/>
    <col min="215" max="215" width="11.140625" customWidth="1"/>
    <col min="216" max="216" width="10.42578125" customWidth="1"/>
    <col min="217" max="217" width="11" customWidth="1"/>
    <col min="218" max="218" width="11.140625" customWidth="1"/>
    <col min="219" max="219" width="10.85546875" customWidth="1"/>
    <col min="220" max="220" width="10.7109375" customWidth="1"/>
    <col min="221" max="221" width="10.5703125" customWidth="1"/>
    <col min="222" max="222" width="11.7109375" customWidth="1"/>
    <col min="223" max="223" width="10.85546875" customWidth="1"/>
    <col min="224" max="224" width="11.42578125" customWidth="1"/>
    <col min="225" max="225" width="11.85546875" customWidth="1"/>
    <col min="226" max="226" width="10.85546875" customWidth="1"/>
    <col min="227" max="227" width="11.28515625" customWidth="1"/>
    <col min="228" max="228" width="13.5703125" customWidth="1"/>
    <col min="229" max="229" width="12" customWidth="1"/>
    <col min="230" max="230" width="10.7109375" customWidth="1"/>
    <col min="231" max="231" width="11.5703125" customWidth="1"/>
    <col min="232" max="232" width="12.42578125" customWidth="1"/>
    <col min="233" max="233" width="10.7109375" customWidth="1"/>
    <col min="234" max="234" width="12.5703125" customWidth="1"/>
    <col min="235" max="235" width="12.42578125" customWidth="1"/>
    <col min="236" max="236" width="12.28515625" customWidth="1"/>
    <col min="237" max="237" width="11.42578125" customWidth="1"/>
    <col min="238" max="238" width="11.140625" customWidth="1"/>
    <col min="239" max="239" width="10.85546875" customWidth="1"/>
    <col min="240" max="240" width="11.85546875" customWidth="1"/>
    <col min="241" max="241" width="10.5703125" customWidth="1"/>
    <col min="242" max="242" width="11.7109375" customWidth="1"/>
    <col min="243" max="243" width="11.28515625" customWidth="1"/>
    <col min="244" max="244" width="13.140625" customWidth="1"/>
    <col min="245" max="245" width="14" customWidth="1"/>
    <col min="246" max="246" width="12.7109375" customWidth="1"/>
    <col min="247" max="247" width="15" customWidth="1"/>
    <col min="248" max="248" width="14.5703125" customWidth="1"/>
    <col min="249" max="249" width="12.28515625" customWidth="1"/>
    <col min="250" max="250" width="13.85546875" customWidth="1"/>
    <col min="251" max="251" width="12.7109375" customWidth="1"/>
    <col min="252" max="253" width="13.7109375" customWidth="1"/>
    <col min="254" max="254" width="13.140625" customWidth="1"/>
    <col min="255" max="255" width="13.42578125" customWidth="1"/>
  </cols>
  <sheetData>
    <row r="1" spans="1:256" ht="26.25" x14ac:dyDescent="0.55000000000000004">
      <c r="A1" s="1" t="s">
        <v>304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48</v>
      </c>
      <c r="AT1" s="1" t="s">
        <v>49</v>
      </c>
      <c r="AU1" s="1" t="s">
        <v>50</v>
      </c>
      <c r="AV1" s="1" t="s">
        <v>51</v>
      </c>
      <c r="AW1" s="1" t="s">
        <v>52</v>
      </c>
      <c r="AX1" s="1" t="s">
        <v>53</v>
      </c>
      <c r="AY1" s="1" t="s">
        <v>54</v>
      </c>
      <c r="AZ1" s="1" t="s">
        <v>55</v>
      </c>
      <c r="BA1" s="1" t="s">
        <v>56</v>
      </c>
      <c r="BB1" s="1" t="s">
        <v>57</v>
      </c>
      <c r="BC1" s="1" t="s">
        <v>58</v>
      </c>
      <c r="BD1" s="1" t="s">
        <v>59</v>
      </c>
      <c r="BE1" s="1" t="s">
        <v>60</v>
      </c>
      <c r="BF1" s="1" t="s">
        <v>61</v>
      </c>
      <c r="BG1" s="1" t="s">
        <v>62</v>
      </c>
      <c r="BH1" s="1" t="s">
        <v>63</v>
      </c>
      <c r="BI1" s="1" t="s">
        <v>64</v>
      </c>
      <c r="BJ1" s="1" t="s">
        <v>65</v>
      </c>
      <c r="BK1" s="1" t="s">
        <v>66</v>
      </c>
      <c r="BL1" s="1" t="s">
        <v>67</v>
      </c>
      <c r="BM1" s="1" t="s">
        <v>68</v>
      </c>
      <c r="BN1" s="1" t="s">
        <v>69</v>
      </c>
      <c r="BO1" s="1" t="s">
        <v>70</v>
      </c>
      <c r="BP1" s="1" t="s">
        <v>71</v>
      </c>
      <c r="BQ1" s="1" t="s">
        <v>72</v>
      </c>
      <c r="BR1" s="1" t="s">
        <v>73</v>
      </c>
      <c r="BS1" s="1" t="s">
        <v>74</v>
      </c>
      <c r="BT1" s="1" t="s">
        <v>75</v>
      </c>
      <c r="BU1" s="1" t="s">
        <v>76</v>
      </c>
      <c r="BV1" s="1" t="s">
        <v>77</v>
      </c>
      <c r="BW1" s="1" t="s">
        <v>78</v>
      </c>
      <c r="BX1" s="1" t="s">
        <v>79</v>
      </c>
      <c r="BY1" s="1" t="s">
        <v>80</v>
      </c>
      <c r="BZ1" s="1" t="s">
        <v>81</v>
      </c>
      <c r="CA1" s="1" t="s">
        <v>82</v>
      </c>
      <c r="CB1" s="1" t="s">
        <v>83</v>
      </c>
      <c r="CC1" s="1" t="s">
        <v>84</v>
      </c>
      <c r="CD1" s="1" t="s">
        <v>85</v>
      </c>
      <c r="CE1" s="1" t="s">
        <v>86</v>
      </c>
      <c r="CF1" s="1" t="s">
        <v>87</v>
      </c>
      <c r="CG1" s="1" t="s">
        <v>88</v>
      </c>
      <c r="CH1" s="1" t="s">
        <v>89</v>
      </c>
      <c r="CI1" s="1" t="s">
        <v>90</v>
      </c>
      <c r="CJ1" s="1" t="s">
        <v>91</v>
      </c>
      <c r="CK1" s="1" t="s">
        <v>92</v>
      </c>
      <c r="CL1" s="1" t="s">
        <v>93</v>
      </c>
      <c r="CM1" s="1" t="s">
        <v>94</v>
      </c>
      <c r="CN1" s="1" t="s">
        <v>95</v>
      </c>
      <c r="CO1" s="1" t="s">
        <v>96</v>
      </c>
      <c r="CP1" s="1" t="s">
        <v>97</v>
      </c>
      <c r="CQ1" s="1" t="s">
        <v>98</v>
      </c>
      <c r="CR1" s="1" t="s">
        <v>99</v>
      </c>
      <c r="CS1" s="1" t="s">
        <v>100</v>
      </c>
      <c r="CT1" s="1" t="s">
        <v>101</v>
      </c>
      <c r="CU1" s="1" t="s">
        <v>102</v>
      </c>
      <c r="CV1" s="1" t="s">
        <v>103</v>
      </c>
      <c r="CW1" s="1" t="s">
        <v>104</v>
      </c>
      <c r="CX1" s="1" t="s">
        <v>105</v>
      </c>
      <c r="CY1" s="1" t="s">
        <v>106</v>
      </c>
      <c r="CZ1" s="1" t="s">
        <v>107</v>
      </c>
      <c r="DA1" s="1" t="s">
        <v>108</v>
      </c>
      <c r="DB1" s="1" t="s">
        <v>109</v>
      </c>
      <c r="DC1" s="1" t="s">
        <v>110</v>
      </c>
      <c r="DD1" s="1" t="s">
        <v>111</v>
      </c>
      <c r="DE1" s="1" t="s">
        <v>112</v>
      </c>
      <c r="DF1" s="1" t="s">
        <v>113</v>
      </c>
      <c r="DG1" s="1" t="s">
        <v>114</v>
      </c>
      <c r="DH1" s="1" t="s">
        <v>115</v>
      </c>
      <c r="DI1" s="1" t="s">
        <v>116</v>
      </c>
      <c r="DJ1" s="1" t="s">
        <v>117</v>
      </c>
      <c r="DK1" s="1" t="s">
        <v>118</v>
      </c>
      <c r="DL1" s="1" t="s">
        <v>119</v>
      </c>
      <c r="DM1" s="1" t="s">
        <v>120</v>
      </c>
      <c r="DN1" s="1" t="s">
        <v>121</v>
      </c>
      <c r="DO1" s="1" t="s">
        <v>122</v>
      </c>
      <c r="DP1" s="1" t="s">
        <v>123</v>
      </c>
      <c r="DQ1" s="1" t="s">
        <v>124</v>
      </c>
      <c r="DR1" s="1" t="s">
        <v>125</v>
      </c>
      <c r="DS1" s="1" t="s">
        <v>126</v>
      </c>
      <c r="DT1" s="1" t="s">
        <v>127</v>
      </c>
      <c r="DU1" s="1" t="s">
        <v>128</v>
      </c>
      <c r="DV1" s="1" t="s">
        <v>129</v>
      </c>
      <c r="DW1" s="1" t="s">
        <v>130</v>
      </c>
      <c r="DX1" s="1" t="s">
        <v>131</v>
      </c>
      <c r="DY1" s="1" t="s">
        <v>132</v>
      </c>
      <c r="DZ1" s="1" t="s">
        <v>133</v>
      </c>
      <c r="EA1" s="1" t="s">
        <v>134</v>
      </c>
      <c r="EB1" s="1" t="s">
        <v>135</v>
      </c>
      <c r="EC1" s="1" t="s">
        <v>136</v>
      </c>
      <c r="ED1" s="1" t="s">
        <v>137</v>
      </c>
      <c r="EE1" s="1" t="s">
        <v>138</v>
      </c>
      <c r="EF1" s="1" t="s">
        <v>139</v>
      </c>
      <c r="EG1" s="1" t="s">
        <v>140</v>
      </c>
      <c r="EH1" s="1" t="s">
        <v>141</v>
      </c>
      <c r="EI1" s="1" t="s">
        <v>142</v>
      </c>
      <c r="EJ1" s="1" t="s">
        <v>143</v>
      </c>
      <c r="EK1" s="1" t="s">
        <v>144</v>
      </c>
      <c r="EL1" s="1" t="s">
        <v>145</v>
      </c>
      <c r="EM1" s="1" t="s">
        <v>146</v>
      </c>
      <c r="EN1" s="1" t="s">
        <v>147</v>
      </c>
      <c r="EO1" s="1" t="s">
        <v>148</v>
      </c>
      <c r="EP1" s="1" t="s">
        <v>149</v>
      </c>
      <c r="EQ1" s="1" t="s">
        <v>150</v>
      </c>
      <c r="ER1" s="1" t="s">
        <v>151</v>
      </c>
      <c r="ES1" s="1" t="s">
        <v>152</v>
      </c>
      <c r="ET1" s="1" t="s">
        <v>153</v>
      </c>
      <c r="EU1" s="1" t="s">
        <v>154</v>
      </c>
      <c r="EV1" s="1" t="s">
        <v>155</v>
      </c>
      <c r="EW1" s="1" t="s">
        <v>156</v>
      </c>
      <c r="EX1" s="1" t="s">
        <v>157</v>
      </c>
      <c r="EY1" s="1" t="s">
        <v>158</v>
      </c>
      <c r="EZ1" s="1" t="s">
        <v>159</v>
      </c>
      <c r="FA1" s="1" t="s">
        <v>160</v>
      </c>
      <c r="FB1" s="1" t="s">
        <v>161</v>
      </c>
      <c r="FC1" s="1" t="s">
        <v>162</v>
      </c>
      <c r="FD1" s="1" t="s">
        <v>163</v>
      </c>
      <c r="FE1" s="1" t="s">
        <v>164</v>
      </c>
      <c r="FF1" s="1" t="s">
        <v>165</v>
      </c>
      <c r="FG1" s="1" t="s">
        <v>166</v>
      </c>
      <c r="FH1" s="1" t="s">
        <v>167</v>
      </c>
      <c r="FI1" s="1" t="s">
        <v>168</v>
      </c>
      <c r="FJ1" s="1" t="s">
        <v>169</v>
      </c>
      <c r="FK1" s="1" t="s">
        <v>170</v>
      </c>
      <c r="FL1" s="1" t="s">
        <v>171</v>
      </c>
      <c r="FM1" s="1" t="s">
        <v>172</v>
      </c>
      <c r="FN1" s="1" t="s">
        <v>173</v>
      </c>
      <c r="FO1" s="1" t="s">
        <v>174</v>
      </c>
      <c r="FP1" s="1" t="s">
        <v>175</v>
      </c>
      <c r="FQ1" s="1" t="s">
        <v>176</v>
      </c>
      <c r="FR1" s="1" t="s">
        <v>177</v>
      </c>
      <c r="FS1" s="1" t="s">
        <v>178</v>
      </c>
      <c r="FT1" s="1" t="s">
        <v>179</v>
      </c>
      <c r="FU1" s="1" t="s">
        <v>180</v>
      </c>
      <c r="FV1" s="1" t="s">
        <v>181</v>
      </c>
      <c r="FW1" s="1" t="s">
        <v>182</v>
      </c>
      <c r="FX1" s="1" t="s">
        <v>183</v>
      </c>
      <c r="FY1" s="1" t="s">
        <v>184</v>
      </c>
      <c r="FZ1" s="1" t="s">
        <v>185</v>
      </c>
      <c r="GA1" s="1" t="s">
        <v>186</v>
      </c>
      <c r="GB1" s="1" t="s">
        <v>187</v>
      </c>
      <c r="GC1" s="1" t="s">
        <v>188</v>
      </c>
      <c r="GD1" s="1" t="s">
        <v>189</v>
      </c>
      <c r="GE1" s="1" t="s">
        <v>190</v>
      </c>
      <c r="GF1" s="1" t="s">
        <v>191</v>
      </c>
      <c r="GG1" s="1" t="s">
        <v>192</v>
      </c>
      <c r="GH1" s="1" t="s">
        <v>193</v>
      </c>
      <c r="GI1" s="1" t="s">
        <v>194</v>
      </c>
      <c r="GJ1" s="1" t="s">
        <v>195</v>
      </c>
      <c r="GK1" s="1" t="s">
        <v>196</v>
      </c>
      <c r="GL1" s="1" t="s">
        <v>197</v>
      </c>
      <c r="GM1" s="1" t="s">
        <v>198</v>
      </c>
      <c r="GN1" s="1" t="s">
        <v>199</v>
      </c>
      <c r="GO1" s="1" t="s">
        <v>200</v>
      </c>
      <c r="GP1" s="1" t="s">
        <v>201</v>
      </c>
      <c r="GQ1" s="1" t="s">
        <v>202</v>
      </c>
      <c r="GR1" s="1" t="s">
        <v>203</v>
      </c>
      <c r="GS1" s="1" t="s">
        <v>204</v>
      </c>
      <c r="GT1" s="1" t="s">
        <v>205</v>
      </c>
      <c r="GU1" s="1" t="s">
        <v>206</v>
      </c>
      <c r="GV1" s="1" t="s">
        <v>207</v>
      </c>
      <c r="GW1" s="1" t="s">
        <v>208</v>
      </c>
      <c r="GX1" s="1" t="s">
        <v>209</v>
      </c>
      <c r="GY1" s="1" t="s">
        <v>210</v>
      </c>
      <c r="GZ1" s="1" t="s">
        <v>211</v>
      </c>
      <c r="HA1" s="1" t="s">
        <v>212</v>
      </c>
      <c r="HB1" s="1" t="s">
        <v>213</v>
      </c>
      <c r="HC1" s="1" t="s">
        <v>214</v>
      </c>
      <c r="HD1" s="1" t="s">
        <v>215</v>
      </c>
      <c r="HE1" s="1" t="s">
        <v>216</v>
      </c>
      <c r="HF1" s="1" t="s">
        <v>217</v>
      </c>
      <c r="HG1" s="1" t="s">
        <v>218</v>
      </c>
      <c r="HH1" s="1" t="s">
        <v>219</v>
      </c>
      <c r="HI1" s="1" t="s">
        <v>220</v>
      </c>
      <c r="HJ1" s="1" t="s">
        <v>221</v>
      </c>
      <c r="HK1" s="1" t="s">
        <v>226</v>
      </c>
      <c r="HL1" s="1" t="s">
        <v>227</v>
      </c>
      <c r="HM1" s="1" t="s">
        <v>228</v>
      </c>
      <c r="HN1" s="1" t="s">
        <v>229</v>
      </c>
      <c r="HO1" s="1" t="s">
        <v>230</v>
      </c>
      <c r="HP1" s="1" t="s">
        <v>231</v>
      </c>
      <c r="HQ1" s="1" t="s">
        <v>232</v>
      </c>
      <c r="HR1" s="1" t="s">
        <v>233</v>
      </c>
      <c r="HS1" s="1" t="s">
        <v>234</v>
      </c>
      <c r="HT1" s="1" t="s">
        <v>235</v>
      </c>
      <c r="HU1" s="1" t="s">
        <v>236</v>
      </c>
      <c r="HV1" s="1" t="s">
        <v>237</v>
      </c>
      <c r="HW1" s="1" t="s">
        <v>238</v>
      </c>
      <c r="HX1" s="1" t="s">
        <v>239</v>
      </c>
      <c r="HY1" s="1" t="s">
        <v>240</v>
      </c>
      <c r="HZ1" s="1" t="s">
        <v>241</v>
      </c>
      <c r="IA1" s="1" t="s">
        <v>242</v>
      </c>
      <c r="IB1" s="1" t="s">
        <v>243</v>
      </c>
      <c r="IC1" s="1" t="s">
        <v>244</v>
      </c>
      <c r="ID1" s="1" t="s">
        <v>245</v>
      </c>
      <c r="IE1" s="1" t="s">
        <v>246</v>
      </c>
      <c r="IF1" s="1" t="s">
        <v>247</v>
      </c>
      <c r="IG1" s="1" t="s">
        <v>248</v>
      </c>
      <c r="IH1" s="1" t="s">
        <v>249</v>
      </c>
      <c r="II1" s="1" t="s">
        <v>250</v>
      </c>
      <c r="IJ1" s="1" t="s">
        <v>251</v>
      </c>
      <c r="IK1" s="1" t="s">
        <v>252</v>
      </c>
      <c r="IL1" s="1" t="s">
        <v>253</v>
      </c>
      <c r="IM1" s="1" t="s">
        <v>254</v>
      </c>
      <c r="IN1" s="1" t="s">
        <v>255</v>
      </c>
      <c r="IO1" s="1" t="s">
        <v>256</v>
      </c>
      <c r="IP1" s="1" t="s">
        <v>257</v>
      </c>
      <c r="IQ1" s="1" t="s">
        <v>258</v>
      </c>
      <c r="IR1" s="1" t="s">
        <v>259</v>
      </c>
      <c r="IS1" s="1" t="s">
        <v>260</v>
      </c>
      <c r="IT1" s="1" t="s">
        <v>261</v>
      </c>
      <c r="IU1" s="1" t="s">
        <v>262</v>
      </c>
      <c r="IV1" s="1" t="s">
        <v>263</v>
      </c>
    </row>
    <row r="2" spans="1:256" ht="26.25" x14ac:dyDescent="0.55000000000000004">
      <c r="A2" s="70">
        <v>1</v>
      </c>
      <c r="B2" s="73">
        <v>4</v>
      </c>
      <c r="C2" s="73">
        <v>4</v>
      </c>
      <c r="D2" s="73">
        <v>4</v>
      </c>
      <c r="E2" s="73">
        <v>4</v>
      </c>
      <c r="F2" s="73">
        <v>4</v>
      </c>
      <c r="G2" s="73">
        <v>5</v>
      </c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</row>
    <row r="3" spans="1:256" ht="26.25" x14ac:dyDescent="0.55000000000000004">
      <c r="A3" s="70">
        <v>2</v>
      </c>
      <c r="B3" s="73">
        <v>3</v>
      </c>
      <c r="C3" s="73">
        <v>5</v>
      </c>
      <c r="D3" s="73">
        <v>3</v>
      </c>
      <c r="E3" s="73">
        <v>3</v>
      </c>
      <c r="F3" s="73">
        <v>3</v>
      </c>
      <c r="G3" s="73">
        <v>3</v>
      </c>
      <c r="H3" s="7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</row>
    <row r="4" spans="1:256" ht="26.25" x14ac:dyDescent="0.55000000000000004">
      <c r="A4" s="70">
        <v>3</v>
      </c>
      <c r="B4" s="73">
        <v>3</v>
      </c>
      <c r="C4" s="73">
        <v>5</v>
      </c>
      <c r="D4" s="73">
        <v>3</v>
      </c>
      <c r="E4" s="73">
        <v>3</v>
      </c>
      <c r="F4" s="73">
        <v>3</v>
      </c>
      <c r="G4" s="73">
        <v>2</v>
      </c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</row>
    <row r="5" spans="1:256" ht="26.25" x14ac:dyDescent="0.55000000000000004">
      <c r="A5" s="70">
        <v>4</v>
      </c>
      <c r="B5" s="73">
        <v>2</v>
      </c>
      <c r="C5" s="73">
        <v>5</v>
      </c>
      <c r="D5" s="73">
        <v>2</v>
      </c>
      <c r="E5" s="73">
        <v>2</v>
      </c>
      <c r="F5" s="73">
        <v>2</v>
      </c>
      <c r="G5" s="73">
        <v>4</v>
      </c>
      <c r="H5" s="73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</row>
    <row r="6" spans="1:256" ht="26.25" x14ac:dyDescent="0.55000000000000004">
      <c r="A6" s="70">
        <v>5</v>
      </c>
      <c r="B6" s="73">
        <v>4</v>
      </c>
      <c r="C6" s="73">
        <v>5</v>
      </c>
      <c r="D6" s="73">
        <v>3</v>
      </c>
      <c r="E6" s="73">
        <v>4</v>
      </c>
      <c r="F6" s="73">
        <v>4</v>
      </c>
      <c r="G6" s="73">
        <v>4</v>
      </c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</row>
    <row r="7" spans="1:256" ht="26.25" x14ac:dyDescent="0.55000000000000004">
      <c r="A7" s="70">
        <v>6</v>
      </c>
      <c r="B7" s="73">
        <v>5</v>
      </c>
      <c r="C7" s="73">
        <v>4</v>
      </c>
      <c r="D7" s="73">
        <v>3</v>
      </c>
      <c r="E7" s="73">
        <v>4</v>
      </c>
      <c r="F7" s="73">
        <v>5</v>
      </c>
      <c r="G7" s="73">
        <v>4</v>
      </c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</row>
    <row r="8" spans="1:256" ht="26.25" x14ac:dyDescent="0.55000000000000004">
      <c r="A8" s="70">
        <v>7</v>
      </c>
      <c r="B8" s="73">
        <v>5</v>
      </c>
      <c r="C8" s="73">
        <v>4</v>
      </c>
      <c r="D8" s="73">
        <v>5</v>
      </c>
      <c r="E8" s="73">
        <v>2</v>
      </c>
      <c r="F8" s="73">
        <v>5</v>
      </c>
      <c r="G8" s="73">
        <v>4</v>
      </c>
      <c r="H8" s="73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</row>
    <row r="9" spans="1:256" ht="26.25" x14ac:dyDescent="0.55000000000000004">
      <c r="A9" s="70">
        <v>8</v>
      </c>
      <c r="B9" s="73">
        <v>3</v>
      </c>
      <c r="C9" s="73">
        <v>3</v>
      </c>
      <c r="D9" s="73">
        <v>3</v>
      </c>
      <c r="E9" s="73">
        <v>3</v>
      </c>
      <c r="F9" s="73">
        <v>3</v>
      </c>
      <c r="G9" s="73">
        <v>4</v>
      </c>
      <c r="H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</row>
    <row r="10" spans="1:256" ht="26.25" x14ac:dyDescent="0.55000000000000004">
      <c r="A10" s="70">
        <v>9</v>
      </c>
      <c r="B10" s="73">
        <v>3</v>
      </c>
      <c r="C10" s="73">
        <v>3</v>
      </c>
      <c r="D10" s="73">
        <v>3</v>
      </c>
      <c r="E10" s="73">
        <v>3</v>
      </c>
      <c r="F10" s="73">
        <v>3</v>
      </c>
      <c r="G10" s="73">
        <v>4</v>
      </c>
      <c r="H10" s="73"/>
      <c r="I10" s="74"/>
      <c r="J10" s="74"/>
      <c r="K10" s="74"/>
      <c r="L10" s="75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</row>
    <row r="11" spans="1:256" ht="26.25" x14ac:dyDescent="0.55000000000000004">
      <c r="A11" s="70">
        <v>10</v>
      </c>
      <c r="B11" s="73">
        <v>4</v>
      </c>
      <c r="C11" s="73">
        <v>4</v>
      </c>
      <c r="D11" s="73">
        <v>4</v>
      </c>
      <c r="E11" s="73">
        <v>4</v>
      </c>
      <c r="F11" s="73">
        <v>4</v>
      </c>
      <c r="G11" s="73">
        <v>4</v>
      </c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</row>
    <row r="12" spans="1:256" ht="27" thickBot="1" x14ac:dyDescent="0.6">
      <c r="A12" s="5"/>
      <c r="B12" s="71"/>
      <c r="C12" s="71"/>
      <c r="D12" s="72" t="s">
        <v>222</v>
      </c>
      <c r="E12" s="71"/>
      <c r="F12" s="71"/>
      <c r="G12" s="71"/>
      <c r="H12" s="71"/>
    </row>
    <row r="13" spans="1:256" ht="30.75" thickTop="1" thickBot="1" x14ac:dyDescent="0.65">
      <c r="A13" s="6" t="s">
        <v>223</v>
      </c>
      <c r="B13" s="6" t="s">
        <v>0</v>
      </c>
      <c r="C13" s="6" t="s">
        <v>1</v>
      </c>
      <c r="D13" s="6" t="s">
        <v>2</v>
      </c>
      <c r="E13" s="6" t="s">
        <v>3</v>
      </c>
      <c r="F13" s="6" t="s">
        <v>4</v>
      </c>
      <c r="G13" s="7" t="s">
        <v>264</v>
      </c>
      <c r="H13" s="6" t="s">
        <v>224</v>
      </c>
      <c r="I13" s="56" t="s">
        <v>225</v>
      </c>
      <c r="J13" s="57" t="s">
        <v>222</v>
      </c>
    </row>
    <row r="14" spans="1:256" ht="27.75" thickTop="1" thickBot="1" x14ac:dyDescent="0.6">
      <c r="A14" s="8">
        <v>1</v>
      </c>
      <c r="B14" s="9">
        <f t="shared" ref="B14:B23" si="0">COUNTIF(B2:IV2,"=5")</f>
        <v>1</v>
      </c>
      <c r="C14" s="9">
        <f t="shared" ref="C14:C23" si="1">COUNTIF(B2:IV2,"=4")</f>
        <v>5</v>
      </c>
      <c r="D14" s="9">
        <f t="shared" ref="D14:D23" si="2">COUNTIF(B2:IV2,"=3")</f>
        <v>0</v>
      </c>
      <c r="E14" s="9">
        <f>COUNTIF(A2:IU2,"=2")</f>
        <v>0</v>
      </c>
      <c r="F14" s="9">
        <f t="shared" ref="F14:F23" si="3">COUNTIF(B2:IV2,"=1")</f>
        <v>0</v>
      </c>
      <c r="G14" s="10">
        <f>SUM(B14:F14)</f>
        <v>6</v>
      </c>
      <c r="H14" s="76">
        <f>(5*B14+4*C14+3*D14+2*E14+F14)/G14</f>
        <v>4.166666666666667</v>
      </c>
      <c r="I14" s="77">
        <f>((B14*((5-H14)^2)+C14*((4-H14)^2)+D14*((3-H14)^2)+E14*((2-H14)^2)+F14*((1-H14)^2))/G14)^(1/2)</f>
        <v>0.37267799624996495</v>
      </c>
      <c r="J14" s="59" t="str">
        <f>IF(H14&lt;=1.5,"น้อยที่สุด",IF(H14&lt;=2.5,"น้อย",IF(H14&lt;=3.5,"ปานกลาง",IF(H14&lt;=4.5,"มาก","มากที่สุด"))))</f>
        <v>มาก</v>
      </c>
    </row>
    <row r="15" spans="1:256" ht="27.75" thickTop="1" thickBot="1" x14ac:dyDescent="0.6">
      <c r="A15" s="11">
        <v>2</v>
      </c>
      <c r="B15" s="12">
        <f t="shared" si="0"/>
        <v>1</v>
      </c>
      <c r="C15" s="12">
        <f t="shared" si="1"/>
        <v>0</v>
      </c>
      <c r="D15" s="12">
        <f t="shared" si="2"/>
        <v>5</v>
      </c>
      <c r="E15" s="12">
        <f t="shared" ref="E15:E23" si="4">COUNTIF(B3:IV3,"=2")</f>
        <v>0</v>
      </c>
      <c r="F15" s="12">
        <f t="shared" si="3"/>
        <v>0</v>
      </c>
      <c r="G15" s="13">
        <f t="shared" ref="G15:G23" si="5">SUM(B15:F15)</f>
        <v>6</v>
      </c>
      <c r="H15" s="78">
        <f t="shared" ref="H15:H23" si="6">(5*B15+4*C15+3*D15+2*E15+F15)/G15</f>
        <v>3.3333333333333335</v>
      </c>
      <c r="I15" s="77">
        <f t="shared" ref="I15:I23" si="7">((B15*((5-H15)^2)+C15*((4-H15)^2)+D15*((3-H15)^2)+E15*((2-H15)^2)+F15*((1-H15)^2))/G15)^(1/2)</f>
        <v>0.74535599249992979</v>
      </c>
      <c r="J15" s="59" t="str">
        <f t="shared" ref="J15:J25" si="8">IF(H15&lt;=1.5,"น้อยที่สุด",IF(H15&lt;=2.5,"น้อย",IF(H15&lt;=3.5,"ปานกลาง",IF(H15&lt;=4.5,"มาก","มากที่สุด"))))</f>
        <v>ปานกลาง</v>
      </c>
    </row>
    <row r="16" spans="1:256" ht="27.75" thickTop="1" thickBot="1" x14ac:dyDescent="0.6">
      <c r="A16" s="11">
        <v>3</v>
      </c>
      <c r="B16" s="12">
        <f t="shared" si="0"/>
        <v>1</v>
      </c>
      <c r="C16" s="12">
        <f t="shared" si="1"/>
        <v>0</v>
      </c>
      <c r="D16" s="12">
        <f t="shared" si="2"/>
        <v>4</v>
      </c>
      <c r="E16" s="12">
        <f t="shared" si="4"/>
        <v>1</v>
      </c>
      <c r="F16" s="12">
        <f t="shared" si="3"/>
        <v>0</v>
      </c>
      <c r="G16" s="13">
        <f t="shared" si="5"/>
        <v>6</v>
      </c>
      <c r="H16" s="78">
        <f t="shared" si="6"/>
        <v>3.1666666666666665</v>
      </c>
      <c r="I16" s="77">
        <f t="shared" si="7"/>
        <v>0.89752746785575066</v>
      </c>
      <c r="J16" s="60" t="str">
        <f t="shared" si="8"/>
        <v>ปานกลาง</v>
      </c>
      <c r="M16" s="55" t="s">
        <v>276</v>
      </c>
      <c r="N16" s="55" t="s">
        <v>4</v>
      </c>
    </row>
    <row r="17" spans="1:14" ht="27.75" thickTop="1" thickBot="1" x14ac:dyDescent="0.6">
      <c r="A17" s="11">
        <v>4</v>
      </c>
      <c r="B17" s="12">
        <f t="shared" si="0"/>
        <v>1</v>
      </c>
      <c r="C17" s="12">
        <f t="shared" si="1"/>
        <v>1</v>
      </c>
      <c r="D17" s="12">
        <f t="shared" si="2"/>
        <v>0</v>
      </c>
      <c r="E17" s="12">
        <f t="shared" si="4"/>
        <v>4</v>
      </c>
      <c r="F17" s="12">
        <f t="shared" si="3"/>
        <v>0</v>
      </c>
      <c r="G17" s="13">
        <f t="shared" si="5"/>
        <v>6</v>
      </c>
      <c r="H17" s="78">
        <f t="shared" si="6"/>
        <v>2.8333333333333335</v>
      </c>
      <c r="I17" s="77">
        <f t="shared" si="7"/>
        <v>1.2133516482134197</v>
      </c>
      <c r="J17" s="60" t="str">
        <f t="shared" si="8"/>
        <v>ปานกลาง</v>
      </c>
      <c r="M17" s="55" t="s">
        <v>280</v>
      </c>
      <c r="N17" s="55" t="s">
        <v>3</v>
      </c>
    </row>
    <row r="18" spans="1:14" ht="27.75" thickTop="1" thickBot="1" x14ac:dyDescent="0.6">
      <c r="A18" s="11">
        <v>5</v>
      </c>
      <c r="B18" s="12">
        <f t="shared" si="0"/>
        <v>1</v>
      </c>
      <c r="C18" s="12">
        <f t="shared" si="1"/>
        <v>4</v>
      </c>
      <c r="D18" s="12">
        <f t="shared" si="2"/>
        <v>1</v>
      </c>
      <c r="E18" s="12">
        <f t="shared" si="4"/>
        <v>0</v>
      </c>
      <c r="F18" s="12">
        <f t="shared" si="3"/>
        <v>0</v>
      </c>
      <c r="G18" s="13">
        <f t="shared" si="5"/>
        <v>6</v>
      </c>
      <c r="H18" s="78">
        <f t="shared" si="6"/>
        <v>4</v>
      </c>
      <c r="I18" s="77">
        <f t="shared" si="7"/>
        <v>0.57735026918962573</v>
      </c>
      <c r="J18" s="60" t="str">
        <f t="shared" si="8"/>
        <v>มาก</v>
      </c>
      <c r="M18" s="55" t="s">
        <v>277</v>
      </c>
      <c r="N18" s="55" t="s">
        <v>2</v>
      </c>
    </row>
    <row r="19" spans="1:14" ht="27.75" thickTop="1" thickBot="1" x14ac:dyDescent="0.6">
      <c r="A19" s="11">
        <v>6</v>
      </c>
      <c r="B19" s="12">
        <f t="shared" si="0"/>
        <v>2</v>
      </c>
      <c r="C19" s="12">
        <f t="shared" si="1"/>
        <v>3</v>
      </c>
      <c r="D19" s="12">
        <f t="shared" si="2"/>
        <v>1</v>
      </c>
      <c r="E19" s="12">
        <f t="shared" si="4"/>
        <v>0</v>
      </c>
      <c r="F19" s="12">
        <f t="shared" si="3"/>
        <v>0</v>
      </c>
      <c r="G19" s="13">
        <f t="shared" si="5"/>
        <v>6</v>
      </c>
      <c r="H19" s="78">
        <f t="shared" si="6"/>
        <v>4.166666666666667</v>
      </c>
      <c r="I19" s="77">
        <f t="shared" si="7"/>
        <v>0.68718427093627676</v>
      </c>
      <c r="J19" s="60" t="str">
        <f t="shared" si="8"/>
        <v>มาก</v>
      </c>
      <c r="M19" s="55" t="s">
        <v>278</v>
      </c>
      <c r="N19" s="55" t="s">
        <v>1</v>
      </c>
    </row>
    <row r="20" spans="1:14" ht="27.75" thickTop="1" thickBot="1" x14ac:dyDescent="0.6">
      <c r="A20" s="14">
        <v>7</v>
      </c>
      <c r="B20" s="12">
        <f t="shared" si="0"/>
        <v>3</v>
      </c>
      <c r="C20" s="12">
        <f t="shared" si="1"/>
        <v>2</v>
      </c>
      <c r="D20" s="12">
        <f t="shared" si="2"/>
        <v>0</v>
      </c>
      <c r="E20" s="12">
        <f t="shared" si="4"/>
        <v>1</v>
      </c>
      <c r="F20" s="12">
        <f t="shared" si="3"/>
        <v>0</v>
      </c>
      <c r="G20" s="13">
        <f t="shared" si="5"/>
        <v>6</v>
      </c>
      <c r="H20" s="78">
        <f t="shared" si="6"/>
        <v>4.166666666666667</v>
      </c>
      <c r="I20" s="77">
        <f t="shared" si="7"/>
        <v>1.0671873729054748</v>
      </c>
      <c r="J20" s="60" t="str">
        <f t="shared" si="8"/>
        <v>มาก</v>
      </c>
      <c r="M20" s="55" t="s">
        <v>279</v>
      </c>
      <c r="N20" s="55" t="s">
        <v>0</v>
      </c>
    </row>
    <row r="21" spans="1:14" ht="27.75" thickTop="1" thickBot="1" x14ac:dyDescent="0.6">
      <c r="A21" s="14">
        <v>8</v>
      </c>
      <c r="B21" s="12">
        <f t="shared" si="0"/>
        <v>0</v>
      </c>
      <c r="C21" s="12">
        <f t="shared" si="1"/>
        <v>1</v>
      </c>
      <c r="D21" s="12">
        <f t="shared" si="2"/>
        <v>5</v>
      </c>
      <c r="E21" s="12">
        <f t="shared" si="4"/>
        <v>0</v>
      </c>
      <c r="F21" s="12">
        <f t="shared" si="3"/>
        <v>0</v>
      </c>
      <c r="G21" s="13">
        <f t="shared" si="5"/>
        <v>6</v>
      </c>
      <c r="H21" s="78">
        <f t="shared" si="6"/>
        <v>3.1666666666666665</v>
      </c>
      <c r="I21" s="77">
        <f t="shared" si="7"/>
        <v>0.37267799624996489</v>
      </c>
      <c r="J21" s="60" t="str">
        <f t="shared" si="8"/>
        <v>ปานกลาง</v>
      </c>
    </row>
    <row r="22" spans="1:14" ht="27.75" thickTop="1" thickBot="1" x14ac:dyDescent="0.6">
      <c r="A22" s="14">
        <v>9</v>
      </c>
      <c r="B22" s="12">
        <f t="shared" si="0"/>
        <v>0</v>
      </c>
      <c r="C22" s="12">
        <f t="shared" si="1"/>
        <v>1</v>
      </c>
      <c r="D22" s="12">
        <f t="shared" si="2"/>
        <v>5</v>
      </c>
      <c r="E22" s="12">
        <f t="shared" si="4"/>
        <v>0</v>
      </c>
      <c r="F22" s="12">
        <f t="shared" si="3"/>
        <v>0</v>
      </c>
      <c r="G22" s="13">
        <f>SUM(B22:F22)</f>
        <v>6</v>
      </c>
      <c r="H22" s="78">
        <f>(5*B22+4*C22+3*D22+2*E22+F22)/G22</f>
        <v>3.1666666666666665</v>
      </c>
      <c r="I22" s="77">
        <f>((B22*((5-H22)^2)+C22*((4-H22)^2)+D22*((3-H22)^2)+E22*((2-H22)^2)+F22*((1-H22)^2))/G22)^(1/2)</f>
        <v>0.37267799624996489</v>
      </c>
      <c r="J22" s="60" t="str">
        <f>IF(H22&lt;=1.5,"น้อยที่สุด",IF(H22&lt;=2.5,"น้อย",IF(H22&lt;=3.5,"ปานกลาง",IF(H22&lt;=4.5,"มาก","มากที่สุด"))))</f>
        <v>ปานกลาง</v>
      </c>
    </row>
    <row r="23" spans="1:14" ht="27.75" thickTop="1" thickBot="1" x14ac:dyDescent="0.6">
      <c r="A23" s="14">
        <v>10</v>
      </c>
      <c r="B23" s="12">
        <f t="shared" si="0"/>
        <v>0</v>
      </c>
      <c r="C23" s="12">
        <f t="shared" si="1"/>
        <v>6</v>
      </c>
      <c r="D23" s="12">
        <f t="shared" si="2"/>
        <v>0</v>
      </c>
      <c r="E23" s="12">
        <f t="shared" si="4"/>
        <v>0</v>
      </c>
      <c r="F23" s="12">
        <f t="shared" si="3"/>
        <v>0</v>
      </c>
      <c r="G23" s="13">
        <f t="shared" si="5"/>
        <v>6</v>
      </c>
      <c r="H23" s="78">
        <f t="shared" si="6"/>
        <v>4</v>
      </c>
      <c r="I23" s="77">
        <f t="shared" si="7"/>
        <v>0</v>
      </c>
      <c r="J23" s="60" t="str">
        <f t="shared" si="8"/>
        <v>มาก</v>
      </c>
    </row>
    <row r="24" spans="1:14" x14ac:dyDescent="0.2">
      <c r="G24" s="2"/>
      <c r="H24" s="2"/>
      <c r="I24" s="2"/>
      <c r="J24" s="58"/>
    </row>
    <row r="25" spans="1:14" ht="29.25" x14ac:dyDescent="0.6">
      <c r="G25" s="3" t="s">
        <v>265</v>
      </c>
      <c r="H25" s="4">
        <f>AVERAGE(H14:H23)</f>
        <v>3.6166666666666671</v>
      </c>
      <c r="I25" s="4">
        <f>AVERAGE(I14:I23)</f>
        <v>0.63059910103503714</v>
      </c>
      <c r="J25" s="60" t="str">
        <f t="shared" si="8"/>
        <v>มาก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workbookViewId="0">
      <selection activeCell="N3" sqref="N3"/>
    </sheetView>
  </sheetViews>
  <sheetFormatPr defaultRowHeight="23.25" x14ac:dyDescent="0.5"/>
  <cols>
    <col min="1" max="6" width="9.140625" style="15"/>
    <col min="7" max="7" width="10" style="15" customWidth="1"/>
    <col min="8" max="9" width="9.140625" style="15"/>
    <col min="10" max="10" width="14.7109375" style="15" customWidth="1"/>
    <col min="11" max="11" width="9.140625" style="15"/>
    <col min="12" max="12" width="9.85546875" style="15" customWidth="1"/>
    <col min="13" max="13" width="9.7109375" style="15" customWidth="1"/>
    <col min="14" max="16384" width="9.140625" style="15"/>
  </cols>
  <sheetData>
    <row r="1" spans="1:48" ht="24" thickBot="1" x14ac:dyDescent="0.55000000000000004">
      <c r="D1" s="15" t="s">
        <v>266</v>
      </c>
      <c r="J1" s="15" t="s">
        <v>267</v>
      </c>
      <c r="O1" s="15" t="s">
        <v>268</v>
      </c>
      <c r="V1" s="15" t="s">
        <v>269</v>
      </c>
      <c r="AB1" s="15" t="s">
        <v>270</v>
      </c>
      <c r="AH1" s="15" t="s">
        <v>271</v>
      </c>
      <c r="AN1" s="15" t="s">
        <v>272</v>
      </c>
      <c r="AT1" s="15" t="s">
        <v>273</v>
      </c>
    </row>
    <row r="2" spans="1:48" ht="24" thickBot="1" x14ac:dyDescent="0.55000000000000004">
      <c r="A2" s="18" t="s">
        <v>223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20" t="s">
        <v>223</v>
      </c>
      <c r="H2" s="20" t="s">
        <v>0</v>
      </c>
      <c r="I2" s="20" t="s">
        <v>1</v>
      </c>
      <c r="J2" s="20" t="s">
        <v>2</v>
      </c>
      <c r="K2" s="20" t="s">
        <v>3</v>
      </c>
      <c r="L2" s="20" t="s">
        <v>4</v>
      </c>
      <c r="M2" s="23" t="s">
        <v>223</v>
      </c>
      <c r="N2" s="23" t="s">
        <v>0</v>
      </c>
      <c r="O2" s="23" t="s">
        <v>1</v>
      </c>
      <c r="P2" s="23" t="s">
        <v>2</v>
      </c>
      <c r="Q2" s="23" t="s">
        <v>3</v>
      </c>
      <c r="R2" s="26" t="s">
        <v>4</v>
      </c>
      <c r="S2" s="28" t="s">
        <v>223</v>
      </c>
      <c r="T2" s="28" t="s">
        <v>0</v>
      </c>
      <c r="U2" s="28" t="s">
        <v>1</v>
      </c>
      <c r="V2" s="28" t="s">
        <v>2</v>
      </c>
      <c r="W2" s="28" t="s">
        <v>3</v>
      </c>
      <c r="X2" s="31" t="s">
        <v>4</v>
      </c>
      <c r="Y2" s="33" t="s">
        <v>223</v>
      </c>
      <c r="Z2" s="33" t="s">
        <v>0</v>
      </c>
      <c r="AA2" s="33" t="s">
        <v>1</v>
      </c>
      <c r="AB2" s="33" t="s">
        <v>2</v>
      </c>
      <c r="AC2" s="33" t="s">
        <v>3</v>
      </c>
      <c r="AD2" s="36" t="s">
        <v>4</v>
      </c>
      <c r="AE2" s="38" t="s">
        <v>223</v>
      </c>
      <c r="AF2" s="38" t="s">
        <v>0</v>
      </c>
      <c r="AG2" s="38" t="s">
        <v>1</v>
      </c>
      <c r="AH2" s="38" t="s">
        <v>2</v>
      </c>
      <c r="AI2" s="38" t="s">
        <v>3</v>
      </c>
      <c r="AJ2" s="41" t="s">
        <v>4</v>
      </c>
      <c r="AK2" s="43" t="s">
        <v>223</v>
      </c>
      <c r="AL2" s="43" t="s">
        <v>0</v>
      </c>
      <c r="AM2" s="43" t="s">
        <v>1</v>
      </c>
      <c r="AN2" s="43" t="s">
        <v>2</v>
      </c>
      <c r="AO2" s="43" t="s">
        <v>3</v>
      </c>
      <c r="AP2" s="46" t="s">
        <v>4</v>
      </c>
      <c r="AQ2" s="48" t="s">
        <v>223</v>
      </c>
      <c r="AR2" s="48" t="s">
        <v>0</v>
      </c>
      <c r="AS2" s="48" t="s">
        <v>1</v>
      </c>
      <c r="AT2" s="48" t="s">
        <v>2</v>
      </c>
      <c r="AU2" s="48" t="s">
        <v>3</v>
      </c>
      <c r="AV2" s="48" t="s">
        <v>4</v>
      </c>
    </row>
    <row r="3" spans="1:48" ht="30" thickBot="1" x14ac:dyDescent="0.65">
      <c r="A3" s="17">
        <v>1</v>
      </c>
      <c r="B3" s="16"/>
      <c r="C3" s="16"/>
      <c r="D3" s="16"/>
      <c r="E3" s="16"/>
      <c r="F3" s="16"/>
      <c r="G3" s="21">
        <v>1</v>
      </c>
      <c r="H3" s="22"/>
      <c r="I3" s="22"/>
      <c r="J3" s="22"/>
      <c r="K3" s="22"/>
      <c r="L3" s="22"/>
      <c r="M3" s="24">
        <v>1</v>
      </c>
      <c r="N3" s="25"/>
      <c r="O3" s="25"/>
      <c r="P3" s="25"/>
      <c r="Q3" s="25"/>
      <c r="R3" s="27"/>
      <c r="S3" s="29">
        <v>1</v>
      </c>
      <c r="T3" s="30"/>
      <c r="U3" s="30"/>
      <c r="V3" s="30"/>
      <c r="W3" s="30"/>
      <c r="X3" s="32"/>
      <c r="Y3" s="34">
        <v>1</v>
      </c>
      <c r="Z3" s="35"/>
      <c r="AA3" s="35"/>
      <c r="AB3" s="35"/>
      <c r="AC3" s="35"/>
      <c r="AD3" s="37"/>
      <c r="AE3" s="39">
        <v>1</v>
      </c>
      <c r="AF3" s="40"/>
      <c r="AG3" s="40"/>
      <c r="AH3" s="40"/>
      <c r="AI3" s="40"/>
      <c r="AJ3" s="42"/>
      <c r="AK3" s="44">
        <v>1</v>
      </c>
      <c r="AL3" s="45"/>
      <c r="AM3" s="45"/>
      <c r="AN3" s="45"/>
      <c r="AO3" s="45"/>
      <c r="AP3" s="47"/>
      <c r="AQ3" s="49">
        <v>1</v>
      </c>
      <c r="AR3" s="50"/>
      <c r="AS3" s="50"/>
      <c r="AT3" s="50"/>
      <c r="AU3" s="50"/>
      <c r="AV3" s="50"/>
    </row>
    <row r="4" spans="1:48" ht="30" thickBot="1" x14ac:dyDescent="0.65">
      <c r="A4" s="17">
        <v>2</v>
      </c>
      <c r="B4" s="16"/>
      <c r="C4" s="16"/>
      <c r="D4" s="16"/>
      <c r="E4" s="16"/>
      <c r="F4" s="16"/>
      <c r="G4" s="21">
        <v>2</v>
      </c>
      <c r="H4" s="22"/>
      <c r="I4" s="22"/>
      <c r="J4" s="22"/>
      <c r="K4" s="22"/>
      <c r="L4" s="22"/>
      <c r="M4" s="24">
        <v>2</v>
      </c>
      <c r="N4" s="25"/>
      <c r="O4" s="25"/>
      <c r="P4" s="25"/>
      <c r="Q4" s="25"/>
      <c r="R4" s="27"/>
      <c r="S4" s="29">
        <v>2</v>
      </c>
      <c r="T4" s="30"/>
      <c r="U4" s="30"/>
      <c r="V4" s="30"/>
      <c r="W4" s="30"/>
      <c r="X4" s="32"/>
      <c r="Y4" s="34">
        <v>2</v>
      </c>
      <c r="Z4" s="35"/>
      <c r="AA4" s="35"/>
      <c r="AB4" s="35"/>
      <c r="AC4" s="35"/>
      <c r="AD4" s="37"/>
      <c r="AE4" s="39">
        <v>2</v>
      </c>
      <c r="AF4" s="40"/>
      <c r="AG4" s="40"/>
      <c r="AH4" s="40"/>
      <c r="AI4" s="40"/>
      <c r="AJ4" s="42"/>
      <c r="AK4" s="44">
        <v>2</v>
      </c>
      <c r="AL4" s="45"/>
      <c r="AM4" s="45"/>
      <c r="AN4" s="45"/>
      <c r="AO4" s="45"/>
      <c r="AP4" s="47"/>
      <c r="AQ4" s="49">
        <v>2</v>
      </c>
      <c r="AR4" s="50"/>
      <c r="AS4" s="50"/>
      <c r="AT4" s="50"/>
      <c r="AU4" s="50"/>
      <c r="AV4" s="50"/>
    </row>
    <row r="5" spans="1:48" ht="30" thickBot="1" x14ac:dyDescent="0.65">
      <c r="A5" s="17">
        <v>3</v>
      </c>
      <c r="B5" s="16"/>
      <c r="C5" s="16"/>
      <c r="D5" s="16"/>
      <c r="E5" s="16"/>
      <c r="F5" s="16"/>
      <c r="G5" s="21">
        <v>3</v>
      </c>
      <c r="H5" s="22"/>
      <c r="I5" s="22"/>
      <c r="J5" s="22"/>
      <c r="K5" s="22"/>
      <c r="L5" s="22"/>
      <c r="M5" s="24">
        <v>3</v>
      </c>
      <c r="N5" s="25"/>
      <c r="O5" s="25"/>
      <c r="P5" s="25"/>
      <c r="Q5" s="25"/>
      <c r="R5" s="27"/>
      <c r="S5" s="29">
        <v>3</v>
      </c>
      <c r="T5" s="30"/>
      <c r="U5" s="30"/>
      <c r="V5" s="30"/>
      <c r="W5" s="30"/>
      <c r="X5" s="32"/>
      <c r="Y5" s="34">
        <v>3</v>
      </c>
      <c r="Z5" s="35"/>
      <c r="AA5" s="35"/>
      <c r="AB5" s="35"/>
      <c r="AC5" s="35"/>
      <c r="AD5" s="37"/>
      <c r="AE5" s="39">
        <v>3</v>
      </c>
      <c r="AF5" s="40"/>
      <c r="AG5" s="40"/>
      <c r="AH5" s="40"/>
      <c r="AI5" s="40"/>
      <c r="AJ5" s="42"/>
      <c r="AK5" s="44">
        <v>3</v>
      </c>
      <c r="AL5" s="45"/>
      <c r="AM5" s="45"/>
      <c r="AN5" s="45"/>
      <c r="AO5" s="45"/>
      <c r="AP5" s="47"/>
      <c r="AQ5" s="49">
        <v>3</v>
      </c>
      <c r="AR5" s="50"/>
      <c r="AS5" s="50"/>
      <c r="AT5" s="50"/>
      <c r="AU5" s="50"/>
      <c r="AV5" s="50"/>
    </row>
    <row r="6" spans="1:48" ht="30" thickBot="1" x14ac:dyDescent="0.65">
      <c r="A6" s="17">
        <v>4</v>
      </c>
      <c r="B6" s="16"/>
      <c r="C6" s="16"/>
      <c r="D6" s="16"/>
      <c r="E6" s="16"/>
      <c r="F6" s="16"/>
      <c r="G6" s="21">
        <v>4</v>
      </c>
      <c r="H6" s="22"/>
      <c r="I6" s="22"/>
      <c r="J6" s="22"/>
      <c r="K6" s="22"/>
      <c r="L6" s="22"/>
      <c r="M6" s="24">
        <v>4</v>
      </c>
      <c r="N6" s="25"/>
      <c r="O6" s="25"/>
      <c r="P6" s="25"/>
      <c r="Q6" s="25"/>
      <c r="R6" s="27"/>
      <c r="S6" s="29">
        <v>4</v>
      </c>
      <c r="T6" s="30"/>
      <c r="U6" s="30"/>
      <c r="V6" s="30"/>
      <c r="W6" s="30"/>
      <c r="X6" s="32"/>
      <c r="Y6" s="34">
        <v>4</v>
      </c>
      <c r="Z6" s="35"/>
      <c r="AA6" s="35"/>
      <c r="AB6" s="35"/>
      <c r="AC6" s="35"/>
      <c r="AD6" s="37"/>
      <c r="AE6" s="39">
        <v>4</v>
      </c>
      <c r="AF6" s="40"/>
      <c r="AG6" s="40"/>
      <c r="AH6" s="40"/>
      <c r="AI6" s="40"/>
      <c r="AJ6" s="42"/>
      <c r="AK6" s="44">
        <v>4</v>
      </c>
      <c r="AL6" s="45"/>
      <c r="AM6" s="45"/>
      <c r="AN6" s="45"/>
      <c r="AO6" s="45"/>
      <c r="AP6" s="47"/>
      <c r="AQ6" s="49">
        <v>4</v>
      </c>
      <c r="AR6" s="50"/>
      <c r="AS6" s="50"/>
      <c r="AT6" s="50"/>
      <c r="AU6" s="50"/>
      <c r="AV6" s="50"/>
    </row>
    <row r="7" spans="1:48" ht="30" thickBot="1" x14ac:dyDescent="0.65">
      <c r="A7" s="17">
        <v>5</v>
      </c>
      <c r="B7" s="16"/>
      <c r="C7" s="16"/>
      <c r="D7" s="16"/>
      <c r="E7" s="16"/>
      <c r="F7" s="16"/>
      <c r="G7" s="21">
        <v>5</v>
      </c>
      <c r="H7" s="22"/>
      <c r="I7" s="22"/>
      <c r="J7" s="22"/>
      <c r="K7" s="22"/>
      <c r="L7" s="22"/>
      <c r="M7" s="24">
        <v>5</v>
      </c>
      <c r="N7" s="25"/>
      <c r="O7" s="25"/>
      <c r="P7" s="25"/>
      <c r="Q7" s="25"/>
      <c r="R7" s="27"/>
      <c r="S7" s="29">
        <v>5</v>
      </c>
      <c r="T7" s="30"/>
      <c r="U7" s="30"/>
      <c r="V7" s="30"/>
      <c r="W7" s="30"/>
      <c r="X7" s="32"/>
      <c r="Y7" s="34">
        <v>5</v>
      </c>
      <c r="Z7" s="35"/>
      <c r="AA7" s="35"/>
      <c r="AB7" s="35"/>
      <c r="AC7" s="35"/>
      <c r="AD7" s="37"/>
      <c r="AE7" s="39">
        <v>5</v>
      </c>
      <c r="AF7" s="40"/>
      <c r="AG7" s="40"/>
      <c r="AH7" s="40"/>
      <c r="AI7" s="40"/>
      <c r="AJ7" s="42"/>
      <c r="AK7" s="44">
        <v>5</v>
      </c>
      <c r="AL7" s="45"/>
      <c r="AM7" s="45"/>
      <c r="AN7" s="45"/>
      <c r="AO7" s="45"/>
      <c r="AP7" s="47"/>
      <c r="AQ7" s="49">
        <v>5</v>
      </c>
      <c r="AR7" s="50"/>
      <c r="AS7" s="50"/>
      <c r="AT7" s="50"/>
      <c r="AU7" s="50"/>
      <c r="AV7" s="50"/>
    </row>
    <row r="8" spans="1:48" ht="30" thickBot="1" x14ac:dyDescent="0.65">
      <c r="A8" s="17">
        <v>6</v>
      </c>
      <c r="B8" s="16"/>
      <c r="C8" s="16"/>
      <c r="D8" s="16"/>
      <c r="E8" s="16"/>
      <c r="F8" s="16"/>
      <c r="G8" s="21">
        <v>6</v>
      </c>
      <c r="H8" s="22"/>
      <c r="I8" s="22"/>
      <c r="J8" s="22"/>
      <c r="K8" s="22"/>
      <c r="L8" s="22"/>
      <c r="M8" s="24">
        <v>6</v>
      </c>
      <c r="N8" s="25"/>
      <c r="O8" s="25"/>
      <c r="P8" s="25"/>
      <c r="Q8" s="25"/>
      <c r="R8" s="27"/>
      <c r="S8" s="29">
        <v>6</v>
      </c>
      <c r="T8" s="30"/>
      <c r="U8" s="30"/>
      <c r="V8" s="30"/>
      <c r="W8" s="30"/>
      <c r="X8" s="32"/>
      <c r="Y8" s="34">
        <v>6</v>
      </c>
      <c r="Z8" s="35"/>
      <c r="AA8" s="35"/>
      <c r="AB8" s="35"/>
      <c r="AC8" s="35"/>
      <c r="AD8" s="37"/>
      <c r="AE8" s="39">
        <v>6</v>
      </c>
      <c r="AF8" s="40"/>
      <c r="AG8" s="40"/>
      <c r="AH8" s="40"/>
      <c r="AI8" s="40"/>
      <c r="AJ8" s="42"/>
      <c r="AK8" s="44">
        <v>6</v>
      </c>
      <c r="AL8" s="45"/>
      <c r="AM8" s="45"/>
      <c r="AN8" s="45"/>
      <c r="AO8" s="45"/>
      <c r="AP8" s="47"/>
      <c r="AQ8" s="49">
        <v>6</v>
      </c>
      <c r="AR8" s="50"/>
      <c r="AS8" s="50"/>
      <c r="AT8" s="50"/>
      <c r="AU8" s="50"/>
      <c r="AV8" s="50"/>
    </row>
    <row r="9" spans="1:48" ht="30" thickBot="1" x14ac:dyDescent="0.65">
      <c r="A9" s="17">
        <v>7</v>
      </c>
      <c r="B9" s="16"/>
      <c r="C9" s="16"/>
      <c r="D9" s="16"/>
      <c r="E9" s="16"/>
      <c r="F9" s="16"/>
      <c r="G9" s="21">
        <v>7</v>
      </c>
      <c r="H9" s="22"/>
      <c r="I9" s="22"/>
      <c r="J9" s="22"/>
      <c r="K9" s="22"/>
      <c r="L9" s="22"/>
      <c r="M9" s="24">
        <v>7</v>
      </c>
      <c r="N9" s="25"/>
      <c r="O9" s="25"/>
      <c r="P9" s="25"/>
      <c r="Q9" s="25"/>
      <c r="R9" s="27"/>
      <c r="S9" s="29">
        <v>7</v>
      </c>
      <c r="T9" s="30"/>
      <c r="U9" s="30"/>
      <c r="V9" s="30"/>
      <c r="W9" s="30"/>
      <c r="X9" s="32"/>
      <c r="Y9" s="34">
        <v>7</v>
      </c>
      <c r="Z9" s="35"/>
      <c r="AA9" s="35"/>
      <c r="AB9" s="35"/>
      <c r="AC9" s="35"/>
      <c r="AD9" s="37"/>
      <c r="AE9" s="39">
        <v>7</v>
      </c>
      <c r="AF9" s="40"/>
      <c r="AG9" s="40"/>
      <c r="AH9" s="40"/>
      <c r="AI9" s="40"/>
      <c r="AJ9" s="42"/>
      <c r="AK9" s="44">
        <v>7</v>
      </c>
      <c r="AL9" s="45"/>
      <c r="AM9" s="45"/>
      <c r="AN9" s="45"/>
      <c r="AO9" s="45"/>
      <c r="AP9" s="47"/>
      <c r="AQ9" s="49">
        <v>7</v>
      </c>
      <c r="AR9" s="50"/>
      <c r="AS9" s="50"/>
      <c r="AT9" s="50"/>
      <c r="AU9" s="50"/>
      <c r="AV9" s="50"/>
    </row>
    <row r="10" spans="1:48" ht="30" thickBot="1" x14ac:dyDescent="0.65">
      <c r="A10" s="17">
        <v>8</v>
      </c>
      <c r="B10" s="16"/>
      <c r="C10" s="16"/>
      <c r="D10" s="16"/>
      <c r="E10" s="16"/>
      <c r="F10" s="16"/>
      <c r="G10" s="21">
        <v>8</v>
      </c>
      <c r="H10" s="22"/>
      <c r="I10" s="22"/>
      <c r="J10" s="22"/>
      <c r="K10" s="22"/>
      <c r="L10" s="22"/>
      <c r="M10" s="24">
        <v>8</v>
      </c>
      <c r="N10" s="25"/>
      <c r="O10" s="25"/>
      <c r="P10" s="25"/>
      <c r="Q10" s="25"/>
      <c r="R10" s="27"/>
      <c r="S10" s="29">
        <v>8</v>
      </c>
      <c r="T10" s="30"/>
      <c r="U10" s="30"/>
      <c r="V10" s="30"/>
      <c r="W10" s="30"/>
      <c r="X10" s="32"/>
      <c r="Y10" s="34">
        <v>8</v>
      </c>
      <c r="Z10" s="35"/>
      <c r="AA10" s="35"/>
      <c r="AB10" s="35"/>
      <c r="AC10" s="35"/>
      <c r="AD10" s="37"/>
      <c r="AE10" s="39">
        <v>8</v>
      </c>
      <c r="AF10" s="40"/>
      <c r="AG10" s="40"/>
      <c r="AH10" s="40"/>
      <c r="AI10" s="40"/>
      <c r="AJ10" s="42"/>
      <c r="AK10" s="44">
        <v>8</v>
      </c>
      <c r="AL10" s="45"/>
      <c r="AM10" s="45"/>
      <c r="AN10" s="45"/>
      <c r="AO10" s="45"/>
      <c r="AP10" s="47"/>
      <c r="AQ10" s="49">
        <v>8</v>
      </c>
      <c r="AR10" s="50"/>
      <c r="AS10" s="50"/>
      <c r="AT10" s="50"/>
      <c r="AU10" s="50"/>
      <c r="AV10" s="50"/>
    </row>
    <row r="11" spans="1:48" ht="30" thickBot="1" x14ac:dyDescent="0.65">
      <c r="A11" s="17">
        <v>9</v>
      </c>
      <c r="B11" s="16"/>
      <c r="C11" s="16"/>
      <c r="D11" s="16"/>
      <c r="E11" s="16"/>
      <c r="F11" s="16"/>
      <c r="G11" s="21">
        <v>9</v>
      </c>
      <c r="H11" s="22"/>
      <c r="I11" s="22"/>
      <c r="J11" s="22"/>
      <c r="K11" s="22"/>
      <c r="L11" s="22"/>
      <c r="M11" s="24">
        <v>9</v>
      </c>
      <c r="N11" s="25"/>
      <c r="O11" s="25"/>
      <c r="P11" s="25"/>
      <c r="Q11" s="25"/>
      <c r="R11" s="27"/>
      <c r="S11" s="29">
        <v>9</v>
      </c>
      <c r="T11" s="30"/>
      <c r="U11" s="30"/>
      <c r="V11" s="30"/>
      <c r="W11" s="30"/>
      <c r="X11" s="32"/>
      <c r="Y11" s="34">
        <v>9</v>
      </c>
      <c r="Z11" s="35"/>
      <c r="AA11" s="35"/>
      <c r="AB11" s="35"/>
      <c r="AC11" s="35"/>
      <c r="AD11" s="37"/>
      <c r="AE11" s="39">
        <v>9</v>
      </c>
      <c r="AF11" s="40"/>
      <c r="AG11" s="40"/>
      <c r="AH11" s="40"/>
      <c r="AI11" s="40"/>
      <c r="AJ11" s="42"/>
      <c r="AK11" s="44">
        <v>9</v>
      </c>
      <c r="AL11" s="45"/>
      <c r="AM11" s="45"/>
      <c r="AN11" s="45"/>
      <c r="AO11" s="45"/>
      <c r="AP11" s="47"/>
      <c r="AQ11" s="49">
        <v>9</v>
      </c>
      <c r="AR11" s="50"/>
      <c r="AS11" s="50"/>
      <c r="AT11" s="50"/>
      <c r="AU11" s="50"/>
      <c r="AV11" s="50"/>
    </row>
    <row r="12" spans="1:48" ht="30" thickBot="1" x14ac:dyDescent="0.65">
      <c r="A12" s="17">
        <v>10</v>
      </c>
      <c r="B12" s="16"/>
      <c r="C12" s="16"/>
      <c r="D12" s="16"/>
      <c r="E12" s="16"/>
      <c r="F12" s="16"/>
      <c r="G12" s="21">
        <v>10</v>
      </c>
      <c r="H12" s="22"/>
      <c r="I12" s="22"/>
      <c r="J12" s="22"/>
      <c r="K12" s="22"/>
      <c r="L12" s="22"/>
      <c r="M12" s="24">
        <v>10</v>
      </c>
      <c r="N12" s="25"/>
      <c r="O12" s="25"/>
      <c r="P12" s="25"/>
      <c r="Q12" s="25"/>
      <c r="R12" s="27"/>
      <c r="S12" s="29">
        <v>10</v>
      </c>
      <c r="T12" s="30"/>
      <c r="U12" s="30"/>
      <c r="V12" s="30"/>
      <c r="W12" s="30"/>
      <c r="X12" s="32"/>
      <c r="Y12" s="34">
        <v>10</v>
      </c>
      <c r="Z12" s="35"/>
      <c r="AA12" s="35"/>
      <c r="AB12" s="35"/>
      <c r="AC12" s="35"/>
      <c r="AD12" s="37"/>
      <c r="AE12" s="39">
        <v>10</v>
      </c>
      <c r="AF12" s="40"/>
      <c r="AG12" s="40"/>
      <c r="AH12" s="40"/>
      <c r="AI12" s="40"/>
      <c r="AJ12" s="42"/>
      <c r="AK12" s="44">
        <v>10</v>
      </c>
      <c r="AL12" s="45"/>
      <c r="AM12" s="45"/>
      <c r="AN12" s="45"/>
      <c r="AO12" s="45"/>
      <c r="AP12" s="47"/>
      <c r="AQ12" s="49">
        <v>10</v>
      </c>
      <c r="AR12" s="50"/>
      <c r="AS12" s="50"/>
      <c r="AT12" s="50"/>
      <c r="AU12" s="50"/>
      <c r="AV12" s="50"/>
    </row>
    <row r="14" spans="1:48" ht="29.25" x14ac:dyDescent="0.6">
      <c r="A14" s="51"/>
      <c r="B14" s="51"/>
      <c r="C14" s="51"/>
      <c r="D14" s="51"/>
      <c r="E14" s="51"/>
      <c r="F14" s="54" t="s">
        <v>222</v>
      </c>
      <c r="G14" s="51"/>
      <c r="H14" s="51"/>
      <c r="I14" s="51"/>
      <c r="J14" s="51"/>
    </row>
    <row r="15" spans="1:48" x14ac:dyDescent="0.5">
      <c r="A15" s="53" t="s">
        <v>223</v>
      </c>
      <c r="B15" s="53" t="s">
        <v>0</v>
      </c>
      <c r="C15" s="53" t="s">
        <v>1</v>
      </c>
      <c r="D15" s="53" t="s">
        <v>2</v>
      </c>
      <c r="E15" s="53" t="s">
        <v>3</v>
      </c>
      <c r="F15" s="53" t="s">
        <v>4</v>
      </c>
      <c r="G15" s="53" t="s">
        <v>274</v>
      </c>
      <c r="H15" s="53" t="s">
        <v>224</v>
      </c>
      <c r="I15" s="53" t="s">
        <v>275</v>
      </c>
      <c r="J15" s="53" t="s">
        <v>222</v>
      </c>
    </row>
    <row r="16" spans="1:48" ht="26.25" x14ac:dyDescent="0.55000000000000004">
      <c r="A16" s="53">
        <v>1</v>
      </c>
      <c r="B16" s="52">
        <f>B3+H3+N3+T3+Z3+AF3+AL3+AR3</f>
        <v>0</v>
      </c>
      <c r="C16" s="52">
        <f>C3+I3+O3+U3+AA3+AG3+AM3+AS3</f>
        <v>0</v>
      </c>
      <c r="D16" s="52">
        <f>D3+J3+P3+V3+AB3+AH3+AN3+AT3</f>
        <v>0</v>
      </c>
      <c r="E16" s="52">
        <f>E3+K3+Q3+W3+AC3+AI3+AO3+AU3</f>
        <v>0</v>
      </c>
      <c r="F16" s="52">
        <f>F3+L3+R3+X3+AD3+AJ3+AP3+AV3</f>
        <v>0</v>
      </c>
      <c r="G16" s="52">
        <f>B16+C16+D16+E16+F16</f>
        <v>0</v>
      </c>
      <c r="H16" s="52" t="e">
        <f>(5*B16+4*C16+3*D16+2*E16+F16)/G16</f>
        <v>#DIV/0!</v>
      </c>
      <c r="I16" s="52" t="e">
        <f>((B16*((5-H16)^2)+C16*((4-H16)^2)+D16*((3-H16)^2)+E16*((2-H16)^2)+F16*((1-H16)^2))/G16)^(1/2)</f>
        <v>#DIV/0!</v>
      </c>
      <c r="J16" s="61" t="e">
        <f>IF(H16&lt;=1.5,"น้อยที่สุด",IF(H16&lt;=2.5,"น้อย",IF(H16&lt;=3.5,"ปานกลาง",IF(H16&lt;4.5,"มาก","มากที่สุด"))))</f>
        <v>#DIV/0!</v>
      </c>
    </row>
    <row r="17" spans="1:13" ht="26.25" x14ac:dyDescent="0.55000000000000004">
      <c r="A17" s="53">
        <v>2</v>
      </c>
      <c r="B17" s="52">
        <f t="shared" ref="B17:B25" si="0">B4+H4+N4+T4+Z4+AF4+AL4+AR4</f>
        <v>0</v>
      </c>
      <c r="C17" s="52">
        <f t="shared" ref="C17:C25" si="1">C4+I4+O4+U4+AA4+AG4+AM4+AS4</f>
        <v>0</v>
      </c>
      <c r="D17" s="52">
        <f t="shared" ref="D17:D25" si="2">D4+J4+P4+V4+AB4+AH4+AN4+AT4</f>
        <v>0</v>
      </c>
      <c r="E17" s="52">
        <f t="shared" ref="E17:E25" si="3">E4+K4+Q4+W4+AC4+AI4+AO4+AU4</f>
        <v>0</v>
      </c>
      <c r="F17" s="52">
        <f t="shared" ref="F17:F25" si="4">F4+L4+R4+X4+AD4+AJ4+AP4+AV4</f>
        <v>0</v>
      </c>
      <c r="G17" s="52">
        <f t="shared" ref="G17:G25" si="5">B17+C17+D17+E17+F17</f>
        <v>0</v>
      </c>
      <c r="H17" s="52" t="e">
        <f t="shared" ref="H17:H25" si="6">(5*B17+4*C17+3*D17+2*E17+F17)/G17</f>
        <v>#DIV/0!</v>
      </c>
      <c r="I17" s="52" t="e">
        <f t="shared" ref="I17:I25" si="7">((B17*((5-H17)^2)+C17*((4-H17)^2)+D17*((3-H17)^2)+E17*((2-H17)^2)+F17*((1-H17)^2))/G17)^(1/2)</f>
        <v>#DIV/0!</v>
      </c>
      <c r="J17" s="61" t="e">
        <f t="shared" ref="J17:J25" si="8">IF(H17&lt;=1.5,"น้อยที่สุด",IF(H17&lt;=2.5,"น้อย",IF(H17&lt;=3.5,"ปานกลาง",IF(H17&lt;4.5,"มาก","มากที่สุด"))))</f>
        <v>#DIV/0!</v>
      </c>
    </row>
    <row r="18" spans="1:13" ht="26.25" x14ac:dyDescent="0.55000000000000004">
      <c r="A18" s="53">
        <v>3</v>
      </c>
      <c r="B18" s="52">
        <f t="shared" si="0"/>
        <v>0</v>
      </c>
      <c r="C18" s="52">
        <f t="shared" si="1"/>
        <v>0</v>
      </c>
      <c r="D18" s="52">
        <f t="shared" si="2"/>
        <v>0</v>
      </c>
      <c r="E18" s="52">
        <f t="shared" si="3"/>
        <v>0</v>
      </c>
      <c r="F18" s="52">
        <f t="shared" si="4"/>
        <v>0</v>
      </c>
      <c r="G18" s="52">
        <f t="shared" si="5"/>
        <v>0</v>
      </c>
      <c r="H18" s="52" t="e">
        <f t="shared" si="6"/>
        <v>#DIV/0!</v>
      </c>
      <c r="I18" s="52" t="e">
        <f t="shared" si="7"/>
        <v>#DIV/0!</v>
      </c>
      <c r="J18" s="61" t="e">
        <f t="shared" si="8"/>
        <v>#DIV/0!</v>
      </c>
    </row>
    <row r="19" spans="1:13" ht="26.25" x14ac:dyDescent="0.55000000000000004">
      <c r="A19" s="53">
        <v>4</v>
      </c>
      <c r="B19" s="52">
        <f t="shared" si="0"/>
        <v>0</v>
      </c>
      <c r="C19" s="52">
        <f t="shared" si="1"/>
        <v>0</v>
      </c>
      <c r="D19" s="52">
        <f t="shared" si="2"/>
        <v>0</v>
      </c>
      <c r="E19" s="52">
        <f t="shared" si="3"/>
        <v>0</v>
      </c>
      <c r="F19" s="52">
        <f t="shared" si="4"/>
        <v>0</v>
      </c>
      <c r="G19" s="52">
        <f t="shared" si="5"/>
        <v>0</v>
      </c>
      <c r="H19" s="52" t="e">
        <f t="shared" si="6"/>
        <v>#DIV/0!</v>
      </c>
      <c r="I19" s="52" t="e">
        <f t="shared" si="7"/>
        <v>#DIV/0!</v>
      </c>
      <c r="J19" s="61" t="e">
        <f t="shared" si="8"/>
        <v>#DIV/0!</v>
      </c>
      <c r="L19" s="55" t="s">
        <v>276</v>
      </c>
      <c r="M19" s="55" t="s">
        <v>4</v>
      </c>
    </row>
    <row r="20" spans="1:13" ht="26.25" x14ac:dyDescent="0.55000000000000004">
      <c r="A20" s="53">
        <v>5</v>
      </c>
      <c r="B20" s="52">
        <f t="shared" si="0"/>
        <v>0</v>
      </c>
      <c r="C20" s="52">
        <f t="shared" si="1"/>
        <v>0</v>
      </c>
      <c r="D20" s="52">
        <f t="shared" si="2"/>
        <v>0</v>
      </c>
      <c r="E20" s="52">
        <f t="shared" si="3"/>
        <v>0</v>
      </c>
      <c r="F20" s="52">
        <f t="shared" si="4"/>
        <v>0</v>
      </c>
      <c r="G20" s="52">
        <f t="shared" si="5"/>
        <v>0</v>
      </c>
      <c r="H20" s="52" t="e">
        <f t="shared" si="6"/>
        <v>#DIV/0!</v>
      </c>
      <c r="I20" s="52" t="e">
        <f t="shared" si="7"/>
        <v>#DIV/0!</v>
      </c>
      <c r="J20" s="61" t="e">
        <f t="shared" si="8"/>
        <v>#DIV/0!</v>
      </c>
      <c r="L20" s="55" t="s">
        <v>280</v>
      </c>
      <c r="M20" s="55" t="s">
        <v>3</v>
      </c>
    </row>
    <row r="21" spans="1:13" ht="26.25" x14ac:dyDescent="0.55000000000000004">
      <c r="A21" s="53">
        <v>6</v>
      </c>
      <c r="B21" s="52">
        <f t="shared" si="0"/>
        <v>0</v>
      </c>
      <c r="C21" s="52">
        <f t="shared" si="1"/>
        <v>0</v>
      </c>
      <c r="D21" s="52">
        <f t="shared" si="2"/>
        <v>0</v>
      </c>
      <c r="E21" s="52">
        <f t="shared" si="3"/>
        <v>0</v>
      </c>
      <c r="F21" s="52">
        <f t="shared" si="4"/>
        <v>0</v>
      </c>
      <c r="G21" s="52">
        <f t="shared" si="5"/>
        <v>0</v>
      </c>
      <c r="H21" s="52" t="e">
        <f t="shared" si="6"/>
        <v>#DIV/0!</v>
      </c>
      <c r="I21" s="52" t="e">
        <f t="shared" si="7"/>
        <v>#DIV/0!</v>
      </c>
      <c r="J21" s="61" t="e">
        <f t="shared" si="8"/>
        <v>#DIV/0!</v>
      </c>
      <c r="L21" s="55" t="s">
        <v>277</v>
      </c>
      <c r="M21" s="55" t="s">
        <v>2</v>
      </c>
    </row>
    <row r="22" spans="1:13" ht="26.25" x14ac:dyDescent="0.55000000000000004">
      <c r="A22" s="53">
        <v>7</v>
      </c>
      <c r="B22" s="52">
        <f t="shared" si="0"/>
        <v>0</v>
      </c>
      <c r="C22" s="52">
        <f t="shared" si="1"/>
        <v>0</v>
      </c>
      <c r="D22" s="52">
        <f t="shared" si="2"/>
        <v>0</v>
      </c>
      <c r="E22" s="52">
        <f t="shared" si="3"/>
        <v>0</v>
      </c>
      <c r="F22" s="52">
        <f t="shared" si="4"/>
        <v>0</v>
      </c>
      <c r="G22" s="52">
        <f t="shared" si="5"/>
        <v>0</v>
      </c>
      <c r="H22" s="52" t="e">
        <f t="shared" si="6"/>
        <v>#DIV/0!</v>
      </c>
      <c r="I22" s="52" t="e">
        <f t="shared" si="7"/>
        <v>#DIV/0!</v>
      </c>
      <c r="J22" s="61" t="e">
        <f t="shared" si="8"/>
        <v>#DIV/0!</v>
      </c>
      <c r="L22" s="55" t="s">
        <v>278</v>
      </c>
      <c r="M22" s="55" t="s">
        <v>1</v>
      </c>
    </row>
    <row r="23" spans="1:13" ht="26.25" x14ac:dyDescent="0.55000000000000004">
      <c r="A23" s="53">
        <v>8</v>
      </c>
      <c r="B23" s="52">
        <f t="shared" si="0"/>
        <v>0</v>
      </c>
      <c r="C23" s="52">
        <f t="shared" si="1"/>
        <v>0</v>
      </c>
      <c r="D23" s="52">
        <f t="shared" si="2"/>
        <v>0</v>
      </c>
      <c r="E23" s="52">
        <f t="shared" si="3"/>
        <v>0</v>
      </c>
      <c r="F23" s="52">
        <f t="shared" si="4"/>
        <v>0</v>
      </c>
      <c r="G23" s="52">
        <f t="shared" si="5"/>
        <v>0</v>
      </c>
      <c r="H23" s="52" t="e">
        <f t="shared" si="6"/>
        <v>#DIV/0!</v>
      </c>
      <c r="I23" s="52" t="e">
        <f t="shared" si="7"/>
        <v>#DIV/0!</v>
      </c>
      <c r="J23" s="61" t="e">
        <f t="shared" si="8"/>
        <v>#DIV/0!</v>
      </c>
      <c r="L23" s="55" t="s">
        <v>279</v>
      </c>
      <c r="M23" s="55" t="s">
        <v>0</v>
      </c>
    </row>
    <row r="24" spans="1:13" ht="26.25" x14ac:dyDescent="0.55000000000000004">
      <c r="A24" s="53">
        <v>9</v>
      </c>
      <c r="B24" s="52">
        <f t="shared" si="0"/>
        <v>0</v>
      </c>
      <c r="C24" s="52">
        <f t="shared" si="1"/>
        <v>0</v>
      </c>
      <c r="D24" s="52">
        <f t="shared" si="2"/>
        <v>0</v>
      </c>
      <c r="E24" s="52">
        <f t="shared" si="3"/>
        <v>0</v>
      </c>
      <c r="F24" s="52">
        <f t="shared" si="4"/>
        <v>0</v>
      </c>
      <c r="G24" s="52">
        <f t="shared" si="5"/>
        <v>0</v>
      </c>
      <c r="H24" s="52" t="e">
        <f t="shared" si="6"/>
        <v>#DIV/0!</v>
      </c>
      <c r="I24" s="52" t="e">
        <f t="shared" si="7"/>
        <v>#DIV/0!</v>
      </c>
      <c r="J24" s="61" t="e">
        <f t="shared" si="8"/>
        <v>#DIV/0!</v>
      </c>
    </row>
    <row r="25" spans="1:13" ht="26.25" x14ac:dyDescent="0.55000000000000004">
      <c r="A25" s="53">
        <v>10</v>
      </c>
      <c r="B25" s="52">
        <f t="shared" si="0"/>
        <v>0</v>
      </c>
      <c r="C25" s="52">
        <f t="shared" si="1"/>
        <v>0</v>
      </c>
      <c r="D25" s="52">
        <f t="shared" si="2"/>
        <v>0</v>
      </c>
      <c r="E25" s="52">
        <f t="shared" si="3"/>
        <v>0</v>
      </c>
      <c r="F25" s="52">
        <f t="shared" si="4"/>
        <v>0</v>
      </c>
      <c r="G25" s="52">
        <f t="shared" si="5"/>
        <v>0</v>
      </c>
      <c r="H25" s="52" t="e">
        <f t="shared" si="6"/>
        <v>#DIV/0!</v>
      </c>
      <c r="I25" s="52" t="e">
        <f t="shared" si="7"/>
        <v>#DIV/0!</v>
      </c>
      <c r="J25" s="61" t="e">
        <f t="shared" si="8"/>
        <v>#DIV/0!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13" workbookViewId="0">
      <selection activeCell="C21" sqref="C21:C24"/>
    </sheetView>
  </sheetViews>
  <sheetFormatPr defaultRowHeight="12.75" x14ac:dyDescent="0.2"/>
  <cols>
    <col min="1" max="1" width="82.140625" customWidth="1"/>
    <col min="3" max="3" width="11.42578125" bestFit="1" customWidth="1"/>
  </cols>
  <sheetData>
    <row r="1" spans="1:3" ht="23.25" x14ac:dyDescent="0.5">
      <c r="A1" s="62" t="s">
        <v>281</v>
      </c>
      <c r="B1" s="62" t="s">
        <v>282</v>
      </c>
      <c r="C1" s="69" t="s">
        <v>303</v>
      </c>
    </row>
    <row r="2" spans="1:3" ht="23.25" x14ac:dyDescent="0.2">
      <c r="A2" s="63" t="s">
        <v>283</v>
      </c>
      <c r="B2" s="64"/>
      <c r="C2" s="64"/>
    </row>
    <row r="3" spans="1:3" ht="23.25" x14ac:dyDescent="0.2">
      <c r="A3" s="64" t="s">
        <v>284</v>
      </c>
      <c r="B3" s="64">
        <v>45</v>
      </c>
      <c r="C3" s="64">
        <f>B3*100/$B$5</f>
        <v>48.387096774193552</v>
      </c>
    </row>
    <row r="4" spans="1:3" ht="23.25" x14ac:dyDescent="0.2">
      <c r="A4" s="64" t="s">
        <v>285</v>
      </c>
      <c r="B4" s="64">
        <v>48</v>
      </c>
      <c r="C4" s="64">
        <f>B4*100/$B$5</f>
        <v>51.612903225806448</v>
      </c>
    </row>
    <row r="5" spans="1:3" ht="23.25" x14ac:dyDescent="0.2">
      <c r="A5" s="64" t="s">
        <v>264</v>
      </c>
      <c r="B5" s="64">
        <f>B3+B4</f>
        <v>93</v>
      </c>
      <c r="C5" s="64">
        <f>B5*100/$B$5</f>
        <v>100</v>
      </c>
    </row>
    <row r="6" spans="1:3" ht="23.25" x14ac:dyDescent="0.2">
      <c r="A6" s="63" t="s">
        <v>286</v>
      </c>
      <c r="B6" s="64"/>
      <c r="C6" s="64"/>
    </row>
    <row r="7" spans="1:3" ht="23.25" x14ac:dyDescent="0.2">
      <c r="A7" s="64" t="s">
        <v>287</v>
      </c>
      <c r="B7" s="66">
        <v>5</v>
      </c>
      <c r="C7" s="65">
        <f>B7*100/$B$11</f>
        <v>5.376344086021505</v>
      </c>
    </row>
    <row r="8" spans="1:3" ht="23.25" x14ac:dyDescent="0.2">
      <c r="A8" s="64" t="s">
        <v>288</v>
      </c>
      <c r="B8" s="66">
        <v>23</v>
      </c>
      <c r="C8" s="65">
        <f>B8*100/$B$11</f>
        <v>24.731182795698924</v>
      </c>
    </row>
    <row r="9" spans="1:3" ht="23.25" x14ac:dyDescent="0.2">
      <c r="A9" s="64" t="s">
        <v>289</v>
      </c>
      <c r="B9" s="66">
        <v>33</v>
      </c>
      <c r="C9" s="65">
        <f>B9*100/$B$11</f>
        <v>35.483870967741936</v>
      </c>
    </row>
    <row r="10" spans="1:3" ht="23.25" x14ac:dyDescent="0.2">
      <c r="A10" s="64" t="s">
        <v>290</v>
      </c>
      <c r="B10" s="66">
        <v>32</v>
      </c>
      <c r="C10" s="65">
        <f>B10*100/$B$11</f>
        <v>34.408602150537632</v>
      </c>
    </row>
    <row r="11" spans="1:3" ht="23.25" x14ac:dyDescent="0.2">
      <c r="A11" s="64" t="s">
        <v>264</v>
      </c>
      <c r="B11" s="66">
        <f>B7+B8+B9+B10</f>
        <v>93</v>
      </c>
      <c r="C11" s="65">
        <f>B11*100/$B$11</f>
        <v>100</v>
      </c>
    </row>
    <row r="12" spans="1:3" ht="23.25" x14ac:dyDescent="0.2">
      <c r="A12" s="67" t="s">
        <v>291</v>
      </c>
      <c r="B12" s="64"/>
      <c r="C12" s="64"/>
    </row>
    <row r="13" spans="1:3" ht="23.25" x14ac:dyDescent="0.2">
      <c r="A13" s="64" t="s">
        <v>292</v>
      </c>
      <c r="B13" s="64">
        <v>3</v>
      </c>
      <c r="C13" s="64">
        <f>B13*100/$B$19</f>
        <v>3.225806451612903</v>
      </c>
    </row>
    <row r="14" spans="1:3" ht="23.25" x14ac:dyDescent="0.2">
      <c r="A14" s="64" t="s">
        <v>293</v>
      </c>
      <c r="B14" s="64">
        <v>5</v>
      </c>
      <c r="C14" s="64">
        <f t="shared" ref="C14:C19" si="0">B14*100/$B$19</f>
        <v>5.376344086021505</v>
      </c>
    </row>
    <row r="15" spans="1:3" ht="23.25" x14ac:dyDescent="0.2">
      <c r="A15" s="64" t="s">
        <v>294</v>
      </c>
      <c r="B15" s="64">
        <v>16</v>
      </c>
      <c r="C15" s="64">
        <f t="shared" si="0"/>
        <v>17.204301075268816</v>
      </c>
    </row>
    <row r="16" spans="1:3" ht="23.25" x14ac:dyDescent="0.2">
      <c r="A16" s="64" t="s">
        <v>295</v>
      </c>
      <c r="B16" s="64">
        <v>9</v>
      </c>
      <c r="C16" s="64">
        <f t="shared" si="0"/>
        <v>9.67741935483871</v>
      </c>
    </row>
    <row r="17" spans="1:3" ht="23.25" x14ac:dyDescent="0.2">
      <c r="A17" s="64" t="s">
        <v>296</v>
      </c>
      <c r="B17" s="64">
        <v>42</v>
      </c>
      <c r="C17" s="64">
        <f t="shared" si="0"/>
        <v>45.161290322580648</v>
      </c>
    </row>
    <row r="18" spans="1:3" ht="23.25" x14ac:dyDescent="0.2">
      <c r="A18" s="64" t="s">
        <v>297</v>
      </c>
      <c r="B18" s="64">
        <v>18</v>
      </c>
      <c r="C18" s="64">
        <f t="shared" si="0"/>
        <v>19.35483870967742</v>
      </c>
    </row>
    <row r="19" spans="1:3" ht="23.25" x14ac:dyDescent="0.2">
      <c r="A19" s="64" t="s">
        <v>264</v>
      </c>
      <c r="B19" s="64">
        <f>B13+B14+B15+B16+B17+B18</f>
        <v>93</v>
      </c>
      <c r="C19" s="64">
        <f t="shared" si="0"/>
        <v>100</v>
      </c>
    </row>
    <row r="20" spans="1:3" ht="23.25" x14ac:dyDescent="0.2">
      <c r="A20" s="63" t="s">
        <v>298</v>
      </c>
      <c r="B20" s="64"/>
      <c r="C20" s="64"/>
    </row>
    <row r="21" spans="1:3" ht="23.25" x14ac:dyDescent="0.2">
      <c r="A21" s="64" t="s">
        <v>299</v>
      </c>
      <c r="B21" s="64">
        <v>36</v>
      </c>
      <c r="C21" s="64">
        <f>B21*100/$B$25</f>
        <v>38.70967741935484</v>
      </c>
    </row>
    <row r="22" spans="1:3" ht="23.25" x14ac:dyDescent="0.2">
      <c r="A22" s="64" t="s">
        <v>300</v>
      </c>
      <c r="B22" s="64">
        <v>44</v>
      </c>
      <c r="C22" s="64">
        <f>B22*100/$B$25</f>
        <v>47.311827956989248</v>
      </c>
    </row>
    <row r="23" spans="1:3" ht="23.25" x14ac:dyDescent="0.2">
      <c r="A23" s="64" t="s">
        <v>301</v>
      </c>
      <c r="B23" s="64">
        <v>10</v>
      </c>
      <c r="C23" s="64">
        <f>B23*100/$B$25</f>
        <v>10.75268817204301</v>
      </c>
    </row>
    <row r="24" spans="1:3" ht="23.25" x14ac:dyDescent="0.2">
      <c r="A24" s="64" t="s">
        <v>302</v>
      </c>
      <c r="B24" s="64">
        <v>3</v>
      </c>
      <c r="C24" s="64">
        <f>B24*100/$B$25</f>
        <v>3.225806451612903</v>
      </c>
    </row>
    <row r="25" spans="1:3" ht="23.25" x14ac:dyDescent="0.2">
      <c r="A25" s="68" t="s">
        <v>264</v>
      </c>
      <c r="B25" s="58">
        <f>B21+B22+B23+B24</f>
        <v>93</v>
      </c>
      <c r="C25" s="64">
        <f>B25*100/$B$25</f>
        <v>100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นับความถี่</vt:lpstr>
      <vt:lpstr>นับจำนวน</vt:lpstr>
      <vt:lpstr>คำนวณ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aew</dc:creator>
  <cp:lastModifiedBy>KKD</cp:lastModifiedBy>
  <cp:lastPrinted>2012-08-17T07:02:44Z</cp:lastPrinted>
  <dcterms:created xsi:type="dcterms:W3CDTF">2001-12-31T21:38:48Z</dcterms:created>
  <dcterms:modified xsi:type="dcterms:W3CDTF">2018-10-19T02:16:16Z</dcterms:modified>
</cp:coreProperties>
</file>